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 октября 2018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<sst xmlns="http://schemas.openxmlformats.org/spreadsheetml/2006/main" count="205" uniqueCount="100">
  <si>
    <t>Приложение № 2  Утверждено  решением Думы Алымовскогосельского поселения  от 27.12.2018 г. № 20/4</t>
  </si>
  <si>
    <t>ПЛАН МЕРОПРИЯТИЙ ПО РЕАЛИЗАЦИИ СТРАТЕГИИ</t>
  </si>
  <si>
    <t>СОЦИАЛЬНО-ЭКОНОМИЧЕСКОГО РАЗВИТИЯ АЛЫМОВСКОГО  МУНИЦИПАЛЬНОГО ОБРАЗОВАНИЯ НА 2018- 2030 ГОДЫ</t>
  </si>
  <si>
    <t xml:space="preserve">№
п/п
</t>
  </si>
  <si>
    <t>Наименование мероприятий и инвестпроектов</t>
  </si>
  <si>
    <t xml:space="preserve">Наименование МЦП, ОГЦП (ФЦП) и  других механизмов, через которые планируется финансирование мероприятия </t>
  </si>
  <si>
    <t>Срок реализации</t>
  </si>
  <si>
    <t>Объем финансирования, тыс. руб.:</t>
  </si>
  <si>
    <t>Ответственный исполнитель</t>
  </si>
  <si>
    <t>Всего</t>
  </si>
  <si>
    <t xml:space="preserve">в том числе по источникам: </t>
  </si>
  <si>
    <t>ФБ</t>
  </si>
  <si>
    <t>ОБ</t>
  </si>
  <si>
    <t>МБ</t>
  </si>
  <si>
    <t>внебюджетные источники</t>
  </si>
  <si>
    <t>ИТОГО ПО СТРАТЕГИИ</t>
  </si>
  <si>
    <t>2023-2030</t>
  </si>
  <si>
    <t>Итого</t>
  </si>
  <si>
    <t>1.</t>
  </si>
  <si>
    <t>ИТОГО ПО РАЗДЕЛУ            КУЛЬТУРА</t>
  </si>
  <si>
    <t>1.1</t>
  </si>
  <si>
    <t>Обеспечение деятельности  библиотеки</t>
  </si>
  <si>
    <t>Подпрограмма 1 МП «Развитие культуры Алымовского муниципального образования на 2016-2021 гг.»</t>
  </si>
  <si>
    <t>Администрация Алымовского сельского поселения</t>
  </si>
  <si>
    <t>1.2</t>
  </si>
  <si>
    <t>Обеспечение деятельности  МКУ КДЦ «Вдохновение»</t>
  </si>
  <si>
    <t>Подпрограмма 2 МП «Развитие культуры Алымовского муниципального обрзования на 2016-2021 гг.»</t>
  </si>
  <si>
    <t>1.3</t>
  </si>
  <si>
    <t>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</t>
  </si>
  <si>
    <t>Подпрограмма 2 МП «Развитие Алымовского муниципального образования на 2016-2021 гг.»</t>
  </si>
  <si>
    <t>1.4</t>
  </si>
  <si>
    <t>Обеспечение  устойчивого функционирования МКУ КДЦ «Вдохновение»</t>
  </si>
  <si>
    <t>Подпрограмма 2 МП «Развитие культуры Алымовского муниципального образования на 2016-2021 гг.»</t>
  </si>
  <si>
    <t>2.</t>
  </si>
  <si>
    <t>ИТОГО ПО РАЗДЕЛУ            ФИЗКУЛЬТУРА И СПОРТ</t>
  </si>
  <si>
    <t>2.1</t>
  </si>
  <si>
    <t>Финансирование мероприятий по работе с детьми и молодежью</t>
  </si>
  <si>
    <t>Программа  «Развитие физической  культуры и  спорта в Алымовском муниципальном образовании  на 2016-2021 г.г.»</t>
  </si>
  <si>
    <t>3.</t>
  </si>
  <si>
    <t>ИТОГО ПО РАЗДЕЛУ            МОЛОДЁЖНАЯ ПОЛИТИКА</t>
  </si>
  <si>
    <t>3.1</t>
  </si>
  <si>
    <t xml:space="preserve">Финансирование мероприятий 
по работе с детьми и молодежью
</t>
  </si>
  <si>
    <t>Подпрограмма 1 МП «Молодежная политика Алымовского муниципального образования  на 2016-2021 г.г.»</t>
  </si>
  <si>
    <t>3.2</t>
  </si>
  <si>
    <t>Организация и проведение  комплекса мероприятий по профилактике социально-негативных явлений среди несовершеннолетних и молодежи на территории Алымовского МО</t>
  </si>
  <si>
    <t>Подпрограмма 2 МП «Молодежная политика Алымовского муниципального образования  на 2016-2021 г.г.»</t>
  </si>
  <si>
    <t>3.3</t>
  </si>
  <si>
    <t>Уничтожение дикорастущей конопли на территории Алымовского муниципального образования</t>
  </si>
  <si>
    <t>4.</t>
  </si>
  <si>
    <t xml:space="preserve">ИТОГО ПО РАЗДЕЛУ       СОЦИАЛЬНАЯ ПОДДЕРЖКА НАСЕЛЕНИЯ     </t>
  </si>
  <si>
    <t>4.1</t>
  </si>
  <si>
    <t xml:space="preserve">Выплата пенсии за выслугу  лет гражданам, замещавшим должности муниципальной службы </t>
  </si>
  <si>
    <t>МП «Обеспечение предоставления  мер поддержки отдельным категориям граждан в рамках полномочий администрации Алымовского муниципального образования на 2017-2021 гг.»</t>
  </si>
  <si>
    <t>5.</t>
  </si>
  <si>
    <t xml:space="preserve">ИТОГО ПО РАЗДЕЛУ       БЕЗОПАСНОСТЬ НАСЕЛЕНИЯ     </t>
  </si>
  <si>
    <t>5.1</t>
  </si>
  <si>
    <t>Предупреждение и ликвидация последствий ЧС, обусловленных бытовыми и лесными пожарами.</t>
  </si>
  <si>
    <t xml:space="preserve">МП  «Обеспечение комплексных мер  безопасности  на 2016-2021 годы».
</t>
  </si>
  <si>
    <t>5.2</t>
  </si>
  <si>
    <t>Предупреждение и ликвидация последствий ЧС, обусловленных весенними паводками</t>
  </si>
  <si>
    <t xml:space="preserve">МП «Обеспечение комплексных мер безопасности  на 
2016-2021 годы».
</t>
  </si>
  <si>
    <t>6.</t>
  </si>
  <si>
    <t>ИТОГО ПО РАЗДЕЛУ       БЛАГОУСТРОЙСТВО</t>
  </si>
  <si>
    <t>6.1</t>
  </si>
  <si>
    <t>Прочее благоустройство территории Алымовского муниципального образования</t>
  </si>
  <si>
    <t>Подпрограмма 1 МП "Благоустройство территории Алымовского муниципального образования на 2016-2021 гг"</t>
  </si>
  <si>
    <t>6.2</t>
  </si>
  <si>
    <t>Погребение умерших (погибших), не имеющих супруга, близких родственников, иных родственников, либо законного представителя, по мере необходимости</t>
  </si>
  <si>
    <t>Подпрограмма  2 МП «Благоустройство территории Алымовского муниципального образования на 2016-2021 гг»</t>
  </si>
  <si>
    <t>10.</t>
  </si>
  <si>
    <t>ИТОГО ПО РАЗДЕЛУ       ТРАНСПОРТ</t>
  </si>
  <si>
    <t>10.1</t>
  </si>
  <si>
    <t>Отдельные мероприятия в области речного транспорта</t>
  </si>
  <si>
    <t>МП  «Создание условий для предоставления транспортных услуг населению и улучшение качества автомобильных дорог местного значения на территории Алымовского муниципального образования на 2016-2021 гг."</t>
  </si>
  <si>
    <t>10.2</t>
  </si>
  <si>
    <t>Обеспечение сохранности и содержание автомобильных дорог общего пользования местного значения в  границах  населенных  пунктов Алымовского муниципального образования</t>
  </si>
  <si>
    <t>10.3</t>
  </si>
  <si>
    <t>Создание условий для обеспечения энергосбережения и повышения энергетической эффективности на территории Алымовского муниципального образования</t>
  </si>
  <si>
    <t>14.</t>
  </si>
  <si>
    <t>ИТОГО ПО РАЗДЕЛУ       ФИНАНСЫ</t>
  </si>
  <si>
    <t>14.1</t>
  </si>
  <si>
    <t>Обеспечение деятельности Главы Алымовского муниципального образования</t>
  </si>
  <si>
    <t>Подпрограмма 1 МП «Совершенствование механизмов управления экономическим развитием на 2016-2021 гг.».</t>
  </si>
  <si>
    <t>14.2</t>
  </si>
  <si>
    <t>Обеспечение деятельности администрации Алымовского  сельского поселения</t>
  </si>
  <si>
    <t>Подпрограмма 2 МП «Совершенствование механизмов управления экономическим развитием на 2016-2021 гг.».</t>
  </si>
  <si>
    <t>14.4</t>
  </si>
  <si>
    <t>Организация  составления и исполнения местного бюджета, управление финансами Алымовского муниципального образования</t>
  </si>
  <si>
    <t>Подпрограмма 3 МП «Совершенствование механизмов управления экономическим развитием на 2016-2021 гг.».</t>
  </si>
  <si>
    <t>Строительство многофунциональной спортивной площадки в с. Макарово</t>
  </si>
  <si>
    <t>Устойчивое развитие сельских терр….</t>
  </si>
  <si>
    <t>Капитальный ремонт МКОУ "СОШ с. Алымовка"</t>
  </si>
  <si>
    <t>Строительство ФОК в п. Алексеевск</t>
  </si>
  <si>
    <t>Реконструкция стадиона  "Водник"</t>
  </si>
  <si>
    <t>Капитальный ремонт МКДОУ "СОШ с. Алымовка"</t>
  </si>
  <si>
    <t>Разработка ПСД на строительство школы в г. Киренске</t>
  </si>
  <si>
    <t>строительство школы в г. Киренске</t>
  </si>
  <si>
    <t>Разработка ПСД на строительство а/д Киренск - Бубновка</t>
  </si>
  <si>
    <t>Строительство инжинерной защиты с. Петропавловское от негативного воздействия вод р. Лена</t>
  </si>
  <si>
    <t>МП "Защита окружающей среды в Киренском районе на 2014-2020 г.г.»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</si>
</sst>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00.00"/>
    <numFmt numFmtId="165" formatCode="0.0"/>
    <numFmt numFmtId="166" formatCode="#,000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right" vertical="center"/>
    </xf>
    <xf numFmtId="164" fontId="2" fillId="33" borderId="12" xfId="0" applyNumberFormat="1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165" fontId="2" fillId="33" borderId="14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right" vertical="center"/>
    </xf>
    <xf numFmtId="164" fontId="2" fillId="33" borderId="17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vertical="center"/>
    </xf>
    <xf numFmtId="0" fontId="3" fillId="35" borderId="24" xfId="0" applyFont="1" applyFill="1" applyBorder="1" applyAlignment="1">
      <alignment horizontal="center" vertical="center" wrapText="1"/>
    </xf>
    <xf numFmtId="164" fontId="2" fillId="35" borderId="24" xfId="0" applyNumberFormat="1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2" fillId="34" borderId="22" xfId="0" applyFont="1" applyFill="1" applyBorder="1" applyAlignment="1">
      <alignment horizontal="center" wrapText="1"/>
    </xf>
    <xf numFmtId="164" fontId="2" fillId="34" borderId="22" xfId="0" applyNumberFormat="1" applyFont="1" applyFill="1" applyBorder="1" applyAlignment="1">
      <alignment horizontal="right" vertical="center"/>
    </xf>
    <xf numFmtId="164" fontId="2" fillId="34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/>
    </xf>
    <xf numFmtId="164" fontId="2" fillId="35" borderId="26" xfId="0" applyNumberFormat="1" applyFont="1" applyFill="1" applyBorder="1" applyAlignment="1">
      <alignment horizontal="right" vertical="center"/>
    </xf>
    <xf numFmtId="0" fontId="2" fillId="35" borderId="27" xfId="0" applyFont="1" applyFill="1" applyBorder="1" applyAlignment="1">
      <alignment vertical="center"/>
    </xf>
    <xf numFmtId="166" fontId="2" fillId="35" borderId="22" xfId="0" applyNumberFormat="1" applyFont="1" applyFill="1" applyBorder="1" applyAlignment="1">
      <alignment horizontal="right" vertical="center"/>
    </xf>
    <xf numFmtId="166" fontId="2" fillId="35" borderId="24" xfId="0" applyNumberFormat="1" applyFont="1" applyFill="1" applyBorder="1" applyAlignment="1">
      <alignment horizontal="right" vertical="center"/>
    </xf>
    <xf numFmtId="166" fontId="2" fillId="34" borderId="22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164" fontId="2" fillId="35" borderId="28" xfId="0" applyNumberFormat="1" applyFont="1" applyFill="1" applyBorder="1" applyAlignment="1">
      <alignment horizontal="right" vertical="center"/>
    </xf>
    <xf numFmtId="164" fontId="2" fillId="35" borderId="29" xfId="0" applyNumberFormat="1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right" vertical="center"/>
    </xf>
    <xf numFmtId="164" fontId="2" fillId="35" borderId="30" xfId="0" applyNumberFormat="1" applyFont="1" applyFill="1" applyBorder="1" applyAlignment="1">
      <alignment horizontal="right" vertical="center"/>
    </xf>
    <xf numFmtId="0" fontId="2" fillId="35" borderId="31" xfId="0" applyFont="1" applyFill="1" applyBorder="1" applyAlignment="1">
      <alignment horizontal="right" vertical="center"/>
    </xf>
    <xf numFmtId="164" fontId="2" fillId="35" borderId="3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wrapText="1"/>
    </xf>
    <xf numFmtId="0" fontId="2" fillId="34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49" fontId="2" fillId="35" borderId="34" xfId="0" applyNumberFormat="1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64" fontId="2" fillId="35" borderId="17" xfId="0" applyNumberFormat="1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right" vertical="center"/>
    </xf>
    <xf numFmtId="164" fontId="2" fillId="34" borderId="17" xfId="0" applyNumberFormat="1" applyFont="1" applyFill="1" applyBorder="1" applyAlignment="1">
      <alignment horizontal="right" vertical="center"/>
    </xf>
    <xf numFmtId="0" fontId="2" fillId="34" borderId="26" xfId="0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right" vertical="center"/>
    </xf>
    <xf numFmtId="164" fontId="2" fillId="34" borderId="22" xfId="0" applyNumberFormat="1" applyFont="1" applyFill="1" applyBorder="1" applyAlignment="1">
      <alignment horizontal="right" vertical="center"/>
    </xf>
    <xf numFmtId="49" fontId="2" fillId="34" borderId="30" xfId="0" applyNumberFormat="1" applyFont="1" applyFill="1" applyBorder="1" applyAlignment="1">
      <alignment horizontal="center" vertical="center" wrapText="1"/>
    </xf>
    <xf numFmtId="166" fontId="2" fillId="35" borderId="17" xfId="0" applyNumberFormat="1" applyFont="1" applyFill="1" applyBorder="1" applyAlignment="1">
      <alignment horizontal="right" vertical="center"/>
    </xf>
    <xf numFmtId="166" fontId="2" fillId="34" borderId="22" xfId="0" applyNumberFormat="1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/>
    </xf>
    <xf numFmtId="49" fontId="2" fillId="34" borderId="36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0"/>
  <sheetViews>
    <sheetView tabSelected="1" view="pageBreakPreview" zoomScaleNormal="90" zoomScaleSheetLayoutView="100" zoomScalePageLayoutView="0" workbookViewId="0" topLeftCell="A1">
      <selection activeCell="A2" sqref="A2:J2"/>
    </sheetView>
  </sheetViews>
  <sheetFormatPr defaultColWidth="9.140625" defaultRowHeight="12.75" customHeight="1"/>
  <cols>
    <col min="1" max="1" width="5.421875" style="1" customWidth="1"/>
    <col min="2" max="2" width="25.421875" style="1" customWidth="1"/>
    <col min="3" max="3" width="22.421875" style="1" customWidth="1"/>
    <col min="4" max="4" width="11.140625" style="1" customWidth="1"/>
    <col min="5" max="5" width="16.421875" style="1" customWidth="1"/>
    <col min="6" max="6" width="9.421875" style="1" customWidth="1"/>
    <col min="7" max="8" width="11.421875" style="1" customWidth="1"/>
    <col min="9" max="9" width="13.421875" style="1" customWidth="1"/>
    <col min="10" max="10" width="20.421875" style="1" customWidth="1"/>
    <col min="11" max="11" width="16.57421875" style="1" customWidth="1"/>
    <col min="12" max="12" width="9.140625" style="1" customWidth="1"/>
    <col min="13" max="13" width="14.140625" style="1" customWidth="1"/>
    <col min="14" max="16384" width="9.140625" style="1" customWidth="1"/>
  </cols>
  <sheetData>
    <row r="1" spans="9:10" ht="59.25" customHeight="1">
      <c r="I1" s="53" t="s">
        <v>0</v>
      </c>
      <c r="J1" s="53"/>
    </row>
    <row r="2" spans="1:10" ht="12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ht="12.75" customHeight="1"/>
    <row r="5" spans="1:10" ht="12.75" customHeight="1">
      <c r="A5" s="55" t="s">
        <v>3</v>
      </c>
      <c r="B5" s="55" t="s">
        <v>4</v>
      </c>
      <c r="C5" s="55" t="s">
        <v>5</v>
      </c>
      <c r="D5" s="55" t="s">
        <v>6</v>
      </c>
      <c r="E5" s="56" t="s">
        <v>7</v>
      </c>
      <c r="F5" s="56"/>
      <c r="G5" s="56"/>
      <c r="H5" s="56"/>
      <c r="I5" s="56"/>
      <c r="J5" s="55" t="s">
        <v>8</v>
      </c>
    </row>
    <row r="6" spans="1:10" ht="12.75" customHeight="1">
      <c r="A6" s="55"/>
      <c r="B6" s="55"/>
      <c r="C6" s="55"/>
      <c r="D6" s="55"/>
      <c r="E6" s="55" t="s">
        <v>9</v>
      </c>
      <c r="F6" s="57" t="s">
        <v>10</v>
      </c>
      <c r="G6" s="57"/>
      <c r="H6" s="57"/>
      <c r="I6" s="57"/>
      <c r="J6" s="55"/>
    </row>
    <row r="7" spans="1:10" ht="66" customHeight="1">
      <c r="A7" s="55"/>
      <c r="B7" s="55"/>
      <c r="C7" s="55"/>
      <c r="D7" s="55"/>
      <c r="E7" s="55"/>
      <c r="F7" s="3" t="s">
        <v>11</v>
      </c>
      <c r="G7" s="2" t="s">
        <v>12</v>
      </c>
      <c r="H7" s="3" t="s">
        <v>13</v>
      </c>
      <c r="I7" s="2" t="s">
        <v>14</v>
      </c>
      <c r="J7" s="55"/>
    </row>
    <row r="8" spans="1:12" ht="12.75" customHeight="1">
      <c r="A8" s="4"/>
      <c r="B8" s="58" t="s">
        <v>15</v>
      </c>
      <c r="C8" s="59"/>
      <c r="D8" s="5">
        <v>2018</v>
      </c>
      <c r="E8" s="6">
        <f aca="true" t="shared" si="0" ref="E8:E15">F8+G8+H8+I8</f>
        <v>8342.9</v>
      </c>
      <c r="F8" s="7">
        <f>F15+F55+F71+F103+F119+F143+F167+F199</f>
        <v>0</v>
      </c>
      <c r="G8" s="8">
        <f>G15+G55+G71+G103+G119+G143+G167+G199</f>
        <v>82.9</v>
      </c>
      <c r="H8" s="8">
        <f>H15+H55+H71+H103+H119+H143+H167+H199</f>
        <v>8260</v>
      </c>
      <c r="I8" s="9">
        <f>I15+I55+I71+I103+I119+I143+I167+I199</f>
        <v>0</v>
      </c>
      <c r="J8" s="10"/>
      <c r="L8" s="11"/>
    </row>
    <row r="9" spans="1:10" ht="12.75" customHeight="1">
      <c r="A9" s="60"/>
      <c r="B9" s="58"/>
      <c r="C9" s="59"/>
      <c r="D9" s="12">
        <v>2019</v>
      </c>
      <c r="E9" s="13">
        <f t="shared" si="0"/>
        <v>6094.65</v>
      </c>
      <c r="F9" s="14">
        <f aca="true" t="shared" si="1" ref="F9:F14">F8+F17+F57+F73+F105+F121+F8+F8+F145+F169+F201</f>
        <v>0</v>
      </c>
      <c r="G9" s="14">
        <f aca="true" t="shared" si="2" ref="G9:G14">G17+G57+G73+G105+G121+G145+G169+G201</f>
        <v>103.4</v>
      </c>
      <c r="H9" s="14">
        <f aca="true" t="shared" si="3" ref="H9:H14">H17+H57+H73+H105+H121+H145+H169+H201</f>
        <v>5991.25</v>
      </c>
      <c r="I9" s="15">
        <f aca="true" t="shared" si="4" ref="I9:I14">I8+I17+I57+I73+I105+I121+I8+I8+I145+I169+I201</f>
        <v>0</v>
      </c>
      <c r="J9" s="16"/>
    </row>
    <row r="10" spans="1:10" ht="12.75" customHeight="1">
      <c r="A10" s="60"/>
      <c r="B10" s="58"/>
      <c r="C10" s="59"/>
      <c r="D10" s="12">
        <v>2020</v>
      </c>
      <c r="E10" s="13">
        <f t="shared" si="0"/>
        <v>5705.33</v>
      </c>
      <c r="F10" s="14">
        <f t="shared" si="1"/>
        <v>0</v>
      </c>
      <c r="G10" s="14">
        <f t="shared" si="2"/>
        <v>103.4</v>
      </c>
      <c r="H10" s="14">
        <f t="shared" si="3"/>
        <v>5601.93</v>
      </c>
      <c r="I10" s="15">
        <f t="shared" si="4"/>
        <v>0</v>
      </c>
      <c r="J10" s="16"/>
    </row>
    <row r="11" spans="1:10" ht="12.75" customHeight="1">
      <c r="A11" s="60"/>
      <c r="B11" s="58"/>
      <c r="C11" s="59"/>
      <c r="D11" s="12">
        <v>2021</v>
      </c>
      <c r="E11" s="13">
        <f t="shared" si="0"/>
        <v>6198.89</v>
      </c>
      <c r="F11" s="14">
        <f t="shared" si="1"/>
        <v>0</v>
      </c>
      <c r="G11" s="14">
        <f t="shared" si="2"/>
        <v>103.4</v>
      </c>
      <c r="H11" s="14">
        <f t="shared" si="3"/>
        <v>6095.490000000001</v>
      </c>
      <c r="I11" s="15">
        <f t="shared" si="4"/>
        <v>0</v>
      </c>
      <c r="J11" s="16"/>
    </row>
    <row r="12" spans="1:10" ht="12.75" customHeight="1">
      <c r="A12" s="60"/>
      <c r="B12" s="58"/>
      <c r="C12" s="59"/>
      <c r="D12" s="12">
        <v>2022</v>
      </c>
      <c r="E12" s="13">
        <f t="shared" si="0"/>
        <v>6198.89</v>
      </c>
      <c r="F12" s="14">
        <f t="shared" si="1"/>
        <v>0</v>
      </c>
      <c r="G12" s="14">
        <f t="shared" si="2"/>
        <v>103.4</v>
      </c>
      <c r="H12" s="14">
        <f t="shared" si="3"/>
        <v>6095.490000000001</v>
      </c>
      <c r="I12" s="15">
        <f t="shared" si="4"/>
        <v>0</v>
      </c>
      <c r="J12" s="16"/>
    </row>
    <row r="13" spans="1:10" ht="12.75" customHeight="1">
      <c r="A13" s="60"/>
      <c r="B13" s="58"/>
      <c r="C13" s="59"/>
      <c r="D13" s="12" t="s">
        <v>16</v>
      </c>
      <c r="E13" s="13">
        <f t="shared" si="0"/>
        <v>49591.12</v>
      </c>
      <c r="F13" s="14">
        <f t="shared" si="1"/>
        <v>0</v>
      </c>
      <c r="G13" s="14">
        <f t="shared" si="2"/>
        <v>827.2</v>
      </c>
      <c r="H13" s="14">
        <f t="shared" si="3"/>
        <v>48763.920000000006</v>
      </c>
      <c r="I13" s="15">
        <f t="shared" si="4"/>
        <v>0</v>
      </c>
      <c r="J13" s="16"/>
    </row>
    <row r="14" spans="1:13" ht="12.75" customHeight="1">
      <c r="A14" s="60"/>
      <c r="B14" s="58"/>
      <c r="C14" s="59"/>
      <c r="D14" s="17" t="s">
        <v>17</v>
      </c>
      <c r="E14" s="18">
        <f t="shared" si="0"/>
        <v>82131.77999999998</v>
      </c>
      <c r="F14" s="14">
        <f t="shared" si="1"/>
        <v>0</v>
      </c>
      <c r="G14" s="14">
        <f t="shared" si="2"/>
        <v>1323.7</v>
      </c>
      <c r="H14" s="14">
        <f t="shared" si="3"/>
        <v>80808.07999999999</v>
      </c>
      <c r="I14" s="15">
        <f t="shared" si="4"/>
        <v>0</v>
      </c>
      <c r="J14" s="19"/>
      <c r="K14" s="20"/>
      <c r="M14" s="20"/>
    </row>
    <row r="15" spans="1:10" ht="12" customHeight="1">
      <c r="A15" s="61" t="s">
        <v>18</v>
      </c>
      <c r="B15" s="62" t="s">
        <v>19</v>
      </c>
      <c r="C15" s="63"/>
      <c r="D15" s="64">
        <v>2018</v>
      </c>
      <c r="E15" s="65">
        <f t="shared" si="0"/>
        <v>2166.5</v>
      </c>
      <c r="F15" s="65">
        <f>F24+F32+F40+F48</f>
        <v>0</v>
      </c>
      <c r="G15" s="65">
        <f>G23+G31+G39+G47</f>
        <v>0</v>
      </c>
      <c r="H15" s="65">
        <f>H23+H31+H39+H47</f>
        <v>2166.5</v>
      </c>
      <c r="I15" s="66">
        <v>0</v>
      </c>
      <c r="J15" s="67"/>
    </row>
    <row r="16" spans="1:27" ht="12.75" customHeight="1" hidden="1">
      <c r="A16" s="61"/>
      <c r="B16" s="62"/>
      <c r="C16" s="63"/>
      <c r="D16" s="64"/>
      <c r="E16" s="65"/>
      <c r="F16" s="65"/>
      <c r="G16" s="65"/>
      <c r="H16" s="65"/>
      <c r="I16" s="66"/>
      <c r="J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10" ht="12.75" customHeight="1">
      <c r="A17" s="61"/>
      <c r="B17" s="62"/>
      <c r="C17" s="63"/>
      <c r="D17" s="21">
        <v>2019</v>
      </c>
      <c r="E17" s="22">
        <f aca="true" t="shared" si="5" ref="E17:E23">F17+G17+H17+I17</f>
        <v>1462.3000000000002</v>
      </c>
      <c r="F17" s="22">
        <f aca="true" t="shared" si="6" ref="F17:F22">F25+F33+F41+F49</f>
        <v>0</v>
      </c>
      <c r="G17" s="22">
        <f aca="true" t="shared" si="7" ref="G17:G22">G25+G33+G41+G49</f>
        <v>0</v>
      </c>
      <c r="H17" s="22">
        <f aca="true" t="shared" si="8" ref="H17:H22">H25+H33+H41+H49</f>
        <v>1462.3000000000002</v>
      </c>
      <c r="I17" s="23">
        <f aca="true" t="shared" si="9" ref="I17:I22">I25+I33+I41+I49</f>
        <v>0</v>
      </c>
      <c r="J17" s="24"/>
    </row>
    <row r="18" spans="1:10" ht="12.75" customHeight="1">
      <c r="A18" s="61"/>
      <c r="B18" s="62"/>
      <c r="C18" s="63"/>
      <c r="D18" s="21">
        <v>2020</v>
      </c>
      <c r="E18" s="22">
        <f t="shared" si="5"/>
        <v>1020.5799999999999</v>
      </c>
      <c r="F18" s="22">
        <f t="shared" si="6"/>
        <v>0</v>
      </c>
      <c r="G18" s="22">
        <f t="shared" si="7"/>
        <v>0</v>
      </c>
      <c r="H18" s="22">
        <f t="shared" si="8"/>
        <v>1020.5799999999999</v>
      </c>
      <c r="I18" s="23">
        <f t="shared" si="9"/>
        <v>0</v>
      </c>
      <c r="J18" s="24"/>
    </row>
    <row r="19" spans="1:10" ht="12.75" customHeight="1">
      <c r="A19" s="61"/>
      <c r="B19" s="62"/>
      <c r="C19" s="63"/>
      <c r="D19" s="21">
        <v>2021</v>
      </c>
      <c r="E19" s="22">
        <f t="shared" si="5"/>
        <v>1474.2400000000002</v>
      </c>
      <c r="F19" s="22">
        <f t="shared" si="6"/>
        <v>0</v>
      </c>
      <c r="G19" s="22">
        <f t="shared" si="7"/>
        <v>0</v>
      </c>
      <c r="H19" s="22">
        <f t="shared" si="8"/>
        <v>1474.2400000000002</v>
      </c>
      <c r="I19" s="23">
        <f t="shared" si="9"/>
        <v>0</v>
      </c>
      <c r="J19" s="24"/>
    </row>
    <row r="20" spans="1:10" ht="12.75" customHeight="1">
      <c r="A20" s="61"/>
      <c r="B20" s="62"/>
      <c r="C20" s="63"/>
      <c r="D20" s="21">
        <v>2022</v>
      </c>
      <c r="E20" s="22">
        <f t="shared" si="5"/>
        <v>1474.2400000000002</v>
      </c>
      <c r="F20" s="22">
        <f t="shared" si="6"/>
        <v>0</v>
      </c>
      <c r="G20" s="22">
        <f t="shared" si="7"/>
        <v>0</v>
      </c>
      <c r="H20" s="22">
        <f t="shared" si="8"/>
        <v>1474.2400000000002</v>
      </c>
      <c r="I20" s="23">
        <f t="shared" si="9"/>
        <v>0</v>
      </c>
      <c r="J20" s="24"/>
    </row>
    <row r="21" spans="1:10" ht="12.75" customHeight="1">
      <c r="A21" s="61"/>
      <c r="B21" s="62"/>
      <c r="C21" s="63"/>
      <c r="D21" s="21" t="s">
        <v>16</v>
      </c>
      <c r="E21" s="22">
        <f t="shared" si="5"/>
        <v>11793.920000000002</v>
      </c>
      <c r="F21" s="22">
        <f t="shared" si="6"/>
        <v>0</v>
      </c>
      <c r="G21" s="22">
        <f t="shared" si="7"/>
        <v>0</v>
      </c>
      <c r="H21" s="22">
        <f t="shared" si="8"/>
        <v>11793.920000000002</v>
      </c>
      <c r="I21" s="23">
        <f t="shared" si="9"/>
        <v>0</v>
      </c>
      <c r="J21" s="24"/>
    </row>
    <row r="22" spans="1:10" ht="12.75" customHeight="1">
      <c r="A22" s="61"/>
      <c r="B22" s="62"/>
      <c r="C22" s="63"/>
      <c r="D22" s="25" t="s">
        <v>17</v>
      </c>
      <c r="E22" s="26">
        <f t="shared" si="5"/>
        <v>19391.78</v>
      </c>
      <c r="F22" s="26">
        <f t="shared" si="6"/>
        <v>0</v>
      </c>
      <c r="G22" s="26">
        <f t="shared" si="7"/>
        <v>0</v>
      </c>
      <c r="H22" s="26">
        <f t="shared" si="8"/>
        <v>19391.78</v>
      </c>
      <c r="I22" s="27">
        <f t="shared" si="9"/>
        <v>0</v>
      </c>
      <c r="J22" s="28"/>
    </row>
    <row r="23" spans="1:11" s="11" customFormat="1" ht="12.75" customHeight="1">
      <c r="A23" s="69" t="s">
        <v>20</v>
      </c>
      <c r="B23" s="70" t="s">
        <v>21</v>
      </c>
      <c r="C23" s="70" t="s">
        <v>22</v>
      </c>
      <c r="D23" s="71">
        <v>2018</v>
      </c>
      <c r="E23" s="72">
        <f t="shared" si="5"/>
        <v>595.6</v>
      </c>
      <c r="F23" s="73">
        <v>0</v>
      </c>
      <c r="G23" s="73">
        <v>0</v>
      </c>
      <c r="H23" s="72">
        <v>595.6</v>
      </c>
      <c r="I23" s="72"/>
      <c r="J23" s="74" t="s">
        <v>23</v>
      </c>
      <c r="K23" s="29"/>
    </row>
    <row r="24" spans="1:10" s="11" customFormat="1" ht="0" customHeight="1" hidden="1">
      <c r="A24" s="69"/>
      <c r="B24" s="70"/>
      <c r="C24" s="70"/>
      <c r="D24" s="71"/>
      <c r="E24" s="72"/>
      <c r="F24" s="73"/>
      <c r="G24" s="73"/>
      <c r="H24" s="72"/>
      <c r="I24" s="72"/>
      <c r="J24" s="74"/>
    </row>
    <row r="25" spans="1:10" s="11" customFormat="1" ht="12.75" customHeight="1">
      <c r="A25" s="69"/>
      <c r="B25" s="70"/>
      <c r="C25" s="70"/>
      <c r="D25" s="30">
        <v>2019</v>
      </c>
      <c r="E25" s="31">
        <f aca="true" t="shared" si="10" ref="E25:E31">F25+G25+H25+I25</f>
        <v>316</v>
      </c>
      <c r="F25" s="31">
        <v>0</v>
      </c>
      <c r="G25" s="31">
        <v>0</v>
      </c>
      <c r="H25" s="32">
        <v>316</v>
      </c>
      <c r="I25" s="33"/>
      <c r="J25" s="74"/>
    </row>
    <row r="26" spans="1:10" s="11" customFormat="1" ht="12.75" customHeight="1">
      <c r="A26" s="69"/>
      <c r="B26" s="70"/>
      <c r="C26" s="70"/>
      <c r="D26" s="30">
        <v>2020</v>
      </c>
      <c r="E26" s="31">
        <f t="shared" si="10"/>
        <v>316</v>
      </c>
      <c r="F26" s="31">
        <v>0</v>
      </c>
      <c r="G26" s="31">
        <v>0</v>
      </c>
      <c r="H26" s="32">
        <v>316</v>
      </c>
      <c r="I26" s="33"/>
      <c r="J26" s="74"/>
    </row>
    <row r="27" spans="1:10" s="11" customFormat="1" ht="12.75" customHeight="1">
      <c r="A27" s="69"/>
      <c r="B27" s="70"/>
      <c r="C27" s="70"/>
      <c r="D27" s="30">
        <v>2021</v>
      </c>
      <c r="E27" s="31">
        <f t="shared" si="10"/>
        <v>316</v>
      </c>
      <c r="F27" s="31">
        <v>0</v>
      </c>
      <c r="G27" s="31">
        <v>0</v>
      </c>
      <c r="H27" s="32">
        <v>316</v>
      </c>
      <c r="I27" s="33"/>
      <c r="J27" s="74"/>
    </row>
    <row r="28" spans="1:10" s="11" customFormat="1" ht="12.75" customHeight="1">
      <c r="A28" s="69"/>
      <c r="B28" s="70"/>
      <c r="C28" s="70"/>
      <c r="D28" s="30">
        <v>2022</v>
      </c>
      <c r="E28" s="31">
        <f t="shared" si="10"/>
        <v>316</v>
      </c>
      <c r="F28" s="31">
        <v>0</v>
      </c>
      <c r="G28" s="31">
        <v>0</v>
      </c>
      <c r="H28" s="32">
        <v>316</v>
      </c>
      <c r="I28" s="33"/>
      <c r="J28" s="74"/>
    </row>
    <row r="29" spans="1:10" s="11" customFormat="1" ht="12.75" customHeight="1">
      <c r="A29" s="69"/>
      <c r="B29" s="70"/>
      <c r="C29" s="70"/>
      <c r="D29" s="30" t="s">
        <v>16</v>
      </c>
      <c r="E29" s="31">
        <f t="shared" si="10"/>
        <v>2528</v>
      </c>
      <c r="F29" s="31">
        <v>0</v>
      </c>
      <c r="G29" s="31">
        <f>G28*8</f>
        <v>0</v>
      </c>
      <c r="H29" s="31">
        <v>2528</v>
      </c>
      <c r="I29" s="33"/>
      <c r="J29" s="74"/>
    </row>
    <row r="30" spans="1:10" s="11" customFormat="1" ht="12.75" customHeight="1">
      <c r="A30" s="69"/>
      <c r="B30" s="70"/>
      <c r="C30" s="70"/>
      <c r="D30" s="34" t="s">
        <v>17</v>
      </c>
      <c r="E30" s="33">
        <f t="shared" si="10"/>
        <v>4387.6</v>
      </c>
      <c r="F30" s="31">
        <v>0</v>
      </c>
      <c r="G30" s="31">
        <f>SUM(G23:G29)</f>
        <v>0</v>
      </c>
      <c r="H30" s="33">
        <f>SUM(H23:H29)</f>
        <v>4387.6</v>
      </c>
      <c r="I30" s="33"/>
      <c r="J30" s="74"/>
    </row>
    <row r="31" spans="1:10" s="11" customFormat="1" ht="12.75" customHeight="1">
      <c r="A31" s="75" t="s">
        <v>24</v>
      </c>
      <c r="B31" s="76" t="s">
        <v>25</v>
      </c>
      <c r="C31" s="77" t="s">
        <v>26</v>
      </c>
      <c r="D31" s="78">
        <v>2018</v>
      </c>
      <c r="E31" s="79">
        <f t="shared" si="10"/>
        <v>1112.1</v>
      </c>
      <c r="F31" s="80">
        <v>0</v>
      </c>
      <c r="G31" s="80">
        <v>0</v>
      </c>
      <c r="H31" s="79">
        <v>1112.1</v>
      </c>
      <c r="I31" s="79"/>
      <c r="J31" s="77" t="s">
        <v>23</v>
      </c>
    </row>
    <row r="32" spans="1:10" s="11" customFormat="1" ht="12.75" customHeight="1" hidden="1">
      <c r="A32" s="75"/>
      <c r="B32" s="76"/>
      <c r="C32" s="77"/>
      <c r="D32" s="78"/>
      <c r="E32" s="79"/>
      <c r="F32" s="80"/>
      <c r="G32" s="80"/>
      <c r="H32" s="79"/>
      <c r="I32" s="79"/>
      <c r="J32" s="77"/>
    </row>
    <row r="33" spans="1:10" s="11" customFormat="1" ht="12.75" customHeight="1">
      <c r="A33" s="75"/>
      <c r="B33" s="76"/>
      <c r="C33" s="77"/>
      <c r="D33" s="30">
        <v>2019</v>
      </c>
      <c r="E33" s="31">
        <f aca="true" t="shared" si="11" ref="E33:E39">F33+G33+H33+I33</f>
        <v>1004.4</v>
      </c>
      <c r="F33" s="31">
        <v>0</v>
      </c>
      <c r="G33" s="31">
        <v>0</v>
      </c>
      <c r="H33" s="31">
        <v>1004.4</v>
      </c>
      <c r="I33" s="33"/>
      <c r="J33" s="77"/>
    </row>
    <row r="34" spans="1:10" s="11" customFormat="1" ht="12.75" customHeight="1">
      <c r="A34" s="75"/>
      <c r="B34" s="76"/>
      <c r="C34" s="77"/>
      <c r="D34" s="30">
        <v>2020</v>
      </c>
      <c r="E34" s="31">
        <f t="shared" si="11"/>
        <v>562.68</v>
      </c>
      <c r="F34" s="31">
        <v>0</v>
      </c>
      <c r="G34" s="31">
        <v>0</v>
      </c>
      <c r="H34" s="31">
        <v>562.68</v>
      </c>
      <c r="I34" s="33"/>
      <c r="J34" s="77"/>
    </row>
    <row r="35" spans="1:10" s="11" customFormat="1" ht="12.75" customHeight="1">
      <c r="A35" s="75"/>
      <c r="B35" s="76"/>
      <c r="C35" s="77"/>
      <c r="D35" s="30">
        <v>2021</v>
      </c>
      <c r="E35" s="31">
        <f t="shared" si="11"/>
        <v>1016.34</v>
      </c>
      <c r="F35" s="31">
        <v>0</v>
      </c>
      <c r="G35" s="31">
        <v>0</v>
      </c>
      <c r="H35" s="31">
        <v>1016.34</v>
      </c>
      <c r="I35" s="33"/>
      <c r="J35" s="77"/>
    </row>
    <row r="36" spans="1:10" s="11" customFormat="1" ht="12.75" customHeight="1">
      <c r="A36" s="75"/>
      <c r="B36" s="76"/>
      <c r="C36" s="77"/>
      <c r="D36" s="30">
        <v>2022</v>
      </c>
      <c r="E36" s="31">
        <f t="shared" si="11"/>
        <v>1016.34</v>
      </c>
      <c r="F36" s="31">
        <v>0</v>
      </c>
      <c r="G36" s="31">
        <v>0</v>
      </c>
      <c r="H36" s="31">
        <v>1016.34</v>
      </c>
      <c r="I36" s="33"/>
      <c r="J36" s="77"/>
    </row>
    <row r="37" spans="1:10" s="11" customFormat="1" ht="12.75" customHeight="1">
      <c r="A37" s="75"/>
      <c r="B37" s="76"/>
      <c r="C37" s="77"/>
      <c r="D37" s="30" t="s">
        <v>16</v>
      </c>
      <c r="E37" s="31">
        <f t="shared" si="11"/>
        <v>8130.72</v>
      </c>
      <c r="F37" s="31">
        <v>0</v>
      </c>
      <c r="G37" s="31">
        <f>G36*8</f>
        <v>0</v>
      </c>
      <c r="H37" s="31">
        <v>8130.72</v>
      </c>
      <c r="I37" s="33"/>
      <c r="J37" s="77"/>
    </row>
    <row r="38" spans="1:10" s="11" customFormat="1" ht="12.75" customHeight="1">
      <c r="A38" s="75"/>
      <c r="B38" s="76"/>
      <c r="C38" s="77"/>
      <c r="D38" s="34" t="s">
        <v>17</v>
      </c>
      <c r="E38" s="33">
        <f t="shared" si="11"/>
        <v>12842.58</v>
      </c>
      <c r="F38" s="31">
        <v>0</v>
      </c>
      <c r="G38" s="31">
        <f>SUM(G31:G37)</f>
        <v>0</v>
      </c>
      <c r="H38" s="33">
        <f>SUM(H31:H37)</f>
        <v>12842.58</v>
      </c>
      <c r="I38" s="33"/>
      <c r="J38" s="77"/>
    </row>
    <row r="39" spans="1:10" s="11" customFormat="1" ht="12.75" customHeight="1">
      <c r="A39" s="75" t="s">
        <v>27</v>
      </c>
      <c r="B39" s="76" t="s">
        <v>28</v>
      </c>
      <c r="C39" s="77" t="s">
        <v>29</v>
      </c>
      <c r="D39" s="78">
        <v>2018</v>
      </c>
      <c r="E39" s="80">
        <f t="shared" si="11"/>
        <v>28.3</v>
      </c>
      <c r="F39" s="80">
        <v>0</v>
      </c>
      <c r="G39" s="80">
        <v>0</v>
      </c>
      <c r="H39" s="80">
        <v>28.3</v>
      </c>
      <c r="I39" s="79"/>
      <c r="J39" s="77" t="s">
        <v>23</v>
      </c>
    </row>
    <row r="40" spans="1:10" s="11" customFormat="1" ht="0" customHeight="1" hidden="1">
      <c r="A40" s="75"/>
      <c r="B40" s="76"/>
      <c r="C40" s="77"/>
      <c r="D40" s="78"/>
      <c r="E40" s="80"/>
      <c r="F40" s="80"/>
      <c r="G40" s="80"/>
      <c r="H40" s="80"/>
      <c r="I40" s="79"/>
      <c r="J40" s="77"/>
    </row>
    <row r="41" spans="1:10" s="11" customFormat="1" ht="12.75" customHeight="1">
      <c r="A41" s="75"/>
      <c r="B41" s="76"/>
      <c r="C41" s="77"/>
      <c r="D41" s="30">
        <v>2019</v>
      </c>
      <c r="E41" s="31">
        <f aca="true" t="shared" si="12" ref="E41:E47">F41+G41+H41+I41</f>
        <v>45</v>
      </c>
      <c r="F41" s="31">
        <v>0</v>
      </c>
      <c r="G41" s="31">
        <v>0</v>
      </c>
      <c r="H41" s="31">
        <v>45</v>
      </c>
      <c r="I41" s="33"/>
      <c r="J41" s="77"/>
    </row>
    <row r="42" spans="1:10" s="11" customFormat="1" ht="12.75" customHeight="1">
      <c r="A42" s="75"/>
      <c r="B42" s="76"/>
      <c r="C42" s="77"/>
      <c r="D42" s="30">
        <v>2020</v>
      </c>
      <c r="E42" s="31">
        <f t="shared" si="12"/>
        <v>45</v>
      </c>
      <c r="F42" s="31">
        <v>0</v>
      </c>
      <c r="G42" s="31">
        <v>0</v>
      </c>
      <c r="H42" s="31">
        <v>45</v>
      </c>
      <c r="I42" s="33"/>
      <c r="J42" s="77"/>
    </row>
    <row r="43" spans="1:10" s="11" customFormat="1" ht="12.75" customHeight="1">
      <c r="A43" s="75"/>
      <c r="B43" s="76"/>
      <c r="C43" s="77"/>
      <c r="D43" s="30">
        <v>2021</v>
      </c>
      <c r="E43" s="31">
        <f t="shared" si="12"/>
        <v>45</v>
      </c>
      <c r="F43" s="31">
        <v>0</v>
      </c>
      <c r="G43" s="31">
        <v>0</v>
      </c>
      <c r="H43" s="31">
        <v>45</v>
      </c>
      <c r="I43" s="33"/>
      <c r="J43" s="77"/>
    </row>
    <row r="44" spans="1:10" s="11" customFormat="1" ht="12.75" customHeight="1">
      <c r="A44" s="75"/>
      <c r="B44" s="76"/>
      <c r="C44" s="77"/>
      <c r="D44" s="30">
        <v>2022</v>
      </c>
      <c r="E44" s="31">
        <f t="shared" si="12"/>
        <v>45</v>
      </c>
      <c r="F44" s="31">
        <v>0</v>
      </c>
      <c r="G44" s="31">
        <v>0</v>
      </c>
      <c r="H44" s="31">
        <v>45</v>
      </c>
      <c r="I44" s="33"/>
      <c r="J44" s="77"/>
    </row>
    <row r="45" spans="1:10" s="11" customFormat="1" ht="12.75" customHeight="1">
      <c r="A45" s="75"/>
      <c r="B45" s="76"/>
      <c r="C45" s="77"/>
      <c r="D45" s="30" t="s">
        <v>16</v>
      </c>
      <c r="E45" s="31">
        <f t="shared" si="12"/>
        <v>360</v>
      </c>
      <c r="F45" s="31">
        <v>0</v>
      </c>
      <c r="G45" s="31">
        <v>0</v>
      </c>
      <c r="H45" s="31">
        <v>360</v>
      </c>
      <c r="I45" s="33"/>
      <c r="J45" s="77"/>
    </row>
    <row r="46" spans="1:10" s="11" customFormat="1" ht="12.75" customHeight="1">
      <c r="A46" s="75"/>
      <c r="B46" s="76"/>
      <c r="C46" s="77"/>
      <c r="D46" s="34" t="s">
        <v>17</v>
      </c>
      <c r="E46" s="31">
        <f t="shared" si="12"/>
        <v>568.3</v>
      </c>
      <c r="F46" s="31">
        <v>0</v>
      </c>
      <c r="G46" s="31">
        <v>0</v>
      </c>
      <c r="H46" s="31">
        <f>H45+H44+H43+H42+H41+H39</f>
        <v>568.3</v>
      </c>
      <c r="I46" s="33"/>
      <c r="J46" s="77"/>
    </row>
    <row r="47" spans="1:10" s="11" customFormat="1" ht="12.75" customHeight="1">
      <c r="A47" s="75" t="s">
        <v>30</v>
      </c>
      <c r="B47" s="76" t="s">
        <v>31</v>
      </c>
      <c r="C47" s="77" t="s">
        <v>32</v>
      </c>
      <c r="D47" s="78">
        <v>2018</v>
      </c>
      <c r="E47" s="80">
        <f t="shared" si="12"/>
        <v>430.5</v>
      </c>
      <c r="F47" s="80">
        <v>0</v>
      </c>
      <c r="G47" s="80">
        <v>0</v>
      </c>
      <c r="H47" s="80">
        <v>430.5</v>
      </c>
      <c r="I47" s="79"/>
      <c r="J47" s="77" t="s">
        <v>23</v>
      </c>
    </row>
    <row r="48" spans="1:10" s="11" customFormat="1" ht="0.75" customHeight="1">
      <c r="A48" s="75"/>
      <c r="B48" s="76"/>
      <c r="C48" s="77"/>
      <c r="D48" s="78"/>
      <c r="E48" s="80"/>
      <c r="F48" s="80"/>
      <c r="G48" s="80"/>
      <c r="H48" s="80"/>
      <c r="I48" s="79"/>
      <c r="J48" s="77"/>
    </row>
    <row r="49" spans="1:10" s="11" customFormat="1" ht="12.75" customHeight="1">
      <c r="A49" s="75"/>
      <c r="B49" s="76"/>
      <c r="C49" s="77"/>
      <c r="D49" s="30">
        <v>2019</v>
      </c>
      <c r="E49" s="31">
        <f aca="true" t="shared" si="13" ref="E49:E55">F49+G49+H49+I49</f>
        <v>96.9</v>
      </c>
      <c r="F49" s="31">
        <v>0</v>
      </c>
      <c r="G49" s="31">
        <v>0</v>
      </c>
      <c r="H49" s="31">
        <v>96.9</v>
      </c>
      <c r="I49" s="33"/>
      <c r="J49" s="77"/>
    </row>
    <row r="50" spans="1:10" s="11" customFormat="1" ht="12.75" customHeight="1">
      <c r="A50" s="75"/>
      <c r="B50" s="76"/>
      <c r="C50" s="77"/>
      <c r="D50" s="30">
        <v>2020</v>
      </c>
      <c r="E50" s="31">
        <f t="shared" si="13"/>
        <v>96.9</v>
      </c>
      <c r="F50" s="31">
        <v>0</v>
      </c>
      <c r="G50" s="31">
        <v>0</v>
      </c>
      <c r="H50" s="31">
        <v>96.9</v>
      </c>
      <c r="I50" s="33"/>
      <c r="J50" s="77"/>
    </row>
    <row r="51" spans="1:10" s="11" customFormat="1" ht="12.75" customHeight="1">
      <c r="A51" s="75"/>
      <c r="B51" s="76"/>
      <c r="C51" s="77"/>
      <c r="D51" s="30">
        <v>2021</v>
      </c>
      <c r="E51" s="31">
        <f t="shared" si="13"/>
        <v>96.9</v>
      </c>
      <c r="F51" s="31">
        <v>0</v>
      </c>
      <c r="G51" s="31">
        <v>0</v>
      </c>
      <c r="H51" s="31">
        <v>96.9</v>
      </c>
      <c r="I51" s="33"/>
      <c r="J51" s="77"/>
    </row>
    <row r="52" spans="1:10" s="11" customFormat="1" ht="12.75" customHeight="1">
      <c r="A52" s="75"/>
      <c r="B52" s="76"/>
      <c r="C52" s="77"/>
      <c r="D52" s="30">
        <v>2022</v>
      </c>
      <c r="E52" s="31">
        <f t="shared" si="13"/>
        <v>96.9</v>
      </c>
      <c r="F52" s="31">
        <v>0</v>
      </c>
      <c r="G52" s="31">
        <v>0</v>
      </c>
      <c r="H52" s="31">
        <v>96.9</v>
      </c>
      <c r="I52" s="33"/>
      <c r="J52" s="77"/>
    </row>
    <row r="53" spans="1:10" s="11" customFormat="1" ht="12.75" customHeight="1">
      <c r="A53" s="75"/>
      <c r="B53" s="76"/>
      <c r="C53" s="77"/>
      <c r="D53" s="30" t="s">
        <v>16</v>
      </c>
      <c r="E53" s="31">
        <f t="shared" si="13"/>
        <v>775.2</v>
      </c>
      <c r="F53" s="31">
        <v>0</v>
      </c>
      <c r="G53" s="31">
        <f>G52*8</f>
        <v>0</v>
      </c>
      <c r="H53" s="31">
        <v>775.2</v>
      </c>
      <c r="I53" s="33"/>
      <c r="J53" s="77"/>
    </row>
    <row r="54" spans="1:10" s="11" customFormat="1" ht="12.75" customHeight="1">
      <c r="A54" s="75"/>
      <c r="B54" s="76"/>
      <c r="C54" s="77"/>
      <c r="D54" s="34" t="s">
        <v>17</v>
      </c>
      <c r="E54" s="31">
        <f t="shared" si="13"/>
        <v>1593.3</v>
      </c>
      <c r="F54" s="31">
        <v>0</v>
      </c>
      <c r="G54" s="31">
        <f>SUM(G47:G53)</f>
        <v>0</v>
      </c>
      <c r="H54" s="31">
        <f>SUM(H47:H53)</f>
        <v>1593.3</v>
      </c>
      <c r="I54" s="33"/>
      <c r="J54" s="77"/>
    </row>
    <row r="55" spans="1:11" ht="12" customHeight="1">
      <c r="A55" s="61" t="s">
        <v>33</v>
      </c>
      <c r="B55" s="62" t="s">
        <v>34</v>
      </c>
      <c r="C55" s="63"/>
      <c r="D55" s="64">
        <v>2018</v>
      </c>
      <c r="E55" s="65">
        <f t="shared" si="13"/>
        <v>0</v>
      </c>
      <c r="F55" s="65">
        <f>F63</f>
        <v>0</v>
      </c>
      <c r="G55" s="65">
        <f>G63</f>
        <v>0</v>
      </c>
      <c r="H55" s="65">
        <f>H63</f>
        <v>0</v>
      </c>
      <c r="I55" s="65">
        <f>I63</f>
        <v>0</v>
      </c>
      <c r="J55" s="67"/>
      <c r="K55" s="11"/>
    </row>
    <row r="56" spans="1:11" ht="12.75" customHeight="1" hidden="1">
      <c r="A56" s="61"/>
      <c r="B56" s="62"/>
      <c r="C56" s="63"/>
      <c r="D56" s="64"/>
      <c r="E56" s="65"/>
      <c r="F56" s="65"/>
      <c r="G56" s="65"/>
      <c r="H56" s="65"/>
      <c r="I56" s="65"/>
      <c r="J56" s="67"/>
      <c r="K56" s="11"/>
    </row>
    <row r="57" spans="1:11" ht="12.75" customHeight="1">
      <c r="A57" s="61"/>
      <c r="B57" s="62"/>
      <c r="C57" s="63"/>
      <c r="D57" s="21">
        <v>2019</v>
      </c>
      <c r="E57" s="22">
        <f aca="true" t="shared" si="14" ref="E57:E63">F57+G57+H57+I57</f>
        <v>5</v>
      </c>
      <c r="F57" s="22">
        <f aca="true" t="shared" si="15" ref="F57:F62">F65</f>
        <v>0</v>
      </c>
      <c r="G57" s="22">
        <f aca="true" t="shared" si="16" ref="G57:G62">G65</f>
        <v>0</v>
      </c>
      <c r="H57" s="22">
        <f aca="true" t="shared" si="17" ref="H57:H62">H65</f>
        <v>5</v>
      </c>
      <c r="I57" s="22">
        <f aca="true" t="shared" si="18" ref="I57:I62">I65</f>
        <v>0</v>
      </c>
      <c r="J57" s="24"/>
      <c r="K57" s="11"/>
    </row>
    <row r="58" spans="1:11" ht="12.75" customHeight="1">
      <c r="A58" s="61"/>
      <c r="B58" s="62"/>
      <c r="C58" s="63"/>
      <c r="D58" s="21">
        <v>2020</v>
      </c>
      <c r="E58" s="22">
        <f t="shared" si="14"/>
        <v>5</v>
      </c>
      <c r="F58" s="22">
        <f t="shared" si="15"/>
        <v>0</v>
      </c>
      <c r="G58" s="22">
        <f t="shared" si="16"/>
        <v>0</v>
      </c>
      <c r="H58" s="22">
        <f t="shared" si="17"/>
        <v>5</v>
      </c>
      <c r="I58" s="22">
        <f t="shared" si="18"/>
        <v>0</v>
      </c>
      <c r="J58" s="24"/>
      <c r="K58" s="11"/>
    </row>
    <row r="59" spans="1:11" ht="12.75" customHeight="1">
      <c r="A59" s="61"/>
      <c r="B59" s="62"/>
      <c r="C59" s="63"/>
      <c r="D59" s="21">
        <v>2021</v>
      </c>
      <c r="E59" s="22">
        <f t="shared" si="14"/>
        <v>5</v>
      </c>
      <c r="F59" s="22">
        <f t="shared" si="15"/>
        <v>0</v>
      </c>
      <c r="G59" s="22">
        <f t="shared" si="16"/>
        <v>0</v>
      </c>
      <c r="H59" s="22">
        <f t="shared" si="17"/>
        <v>5</v>
      </c>
      <c r="I59" s="22">
        <f t="shared" si="18"/>
        <v>0</v>
      </c>
      <c r="J59" s="24"/>
      <c r="K59" s="11"/>
    </row>
    <row r="60" spans="1:10" ht="12.75" customHeight="1">
      <c r="A60" s="61"/>
      <c r="B60" s="62"/>
      <c r="C60" s="63"/>
      <c r="D60" s="21">
        <v>2022</v>
      </c>
      <c r="E60" s="22">
        <f t="shared" si="14"/>
        <v>5</v>
      </c>
      <c r="F60" s="22">
        <f t="shared" si="15"/>
        <v>0</v>
      </c>
      <c r="G60" s="22">
        <f t="shared" si="16"/>
        <v>0</v>
      </c>
      <c r="H60" s="22">
        <f t="shared" si="17"/>
        <v>5</v>
      </c>
      <c r="I60" s="22">
        <f t="shared" si="18"/>
        <v>0</v>
      </c>
      <c r="J60" s="24"/>
    </row>
    <row r="61" spans="1:10" ht="12.75" customHeight="1">
      <c r="A61" s="61"/>
      <c r="B61" s="62"/>
      <c r="C61" s="63"/>
      <c r="D61" s="21" t="s">
        <v>16</v>
      </c>
      <c r="E61" s="22">
        <f t="shared" si="14"/>
        <v>40</v>
      </c>
      <c r="F61" s="22">
        <f t="shared" si="15"/>
        <v>0</v>
      </c>
      <c r="G61" s="22">
        <f t="shared" si="16"/>
        <v>0</v>
      </c>
      <c r="H61" s="22">
        <f t="shared" si="17"/>
        <v>40</v>
      </c>
      <c r="I61" s="22">
        <f t="shared" si="18"/>
        <v>0</v>
      </c>
      <c r="J61" s="24"/>
    </row>
    <row r="62" spans="1:10" ht="12.75" customHeight="1">
      <c r="A62" s="61"/>
      <c r="B62" s="62"/>
      <c r="C62" s="63"/>
      <c r="D62" s="25" t="s">
        <v>17</v>
      </c>
      <c r="E62" s="26">
        <f t="shared" si="14"/>
        <v>60</v>
      </c>
      <c r="F62" s="35">
        <f t="shared" si="15"/>
        <v>0</v>
      </c>
      <c r="G62" s="35">
        <f t="shared" si="16"/>
        <v>0</v>
      </c>
      <c r="H62" s="35">
        <f t="shared" si="17"/>
        <v>60</v>
      </c>
      <c r="I62" s="35">
        <f t="shared" si="18"/>
        <v>0</v>
      </c>
      <c r="J62" s="28"/>
    </row>
    <row r="63" spans="1:11" s="11" customFormat="1" ht="12.75" customHeight="1">
      <c r="A63" s="81" t="s">
        <v>35</v>
      </c>
      <c r="B63" s="70" t="s">
        <v>36</v>
      </c>
      <c r="C63" s="70" t="s">
        <v>37</v>
      </c>
      <c r="D63" s="71">
        <v>2018</v>
      </c>
      <c r="E63" s="73">
        <f t="shared" si="14"/>
        <v>0</v>
      </c>
      <c r="F63" s="73">
        <v>0</v>
      </c>
      <c r="G63" s="73">
        <v>0</v>
      </c>
      <c r="H63" s="73">
        <v>0</v>
      </c>
      <c r="I63" s="72"/>
      <c r="J63" s="70" t="s">
        <v>23</v>
      </c>
      <c r="K63" s="29"/>
    </row>
    <row r="64" spans="1:10" s="11" customFormat="1" ht="0.75" customHeight="1">
      <c r="A64" s="81"/>
      <c r="B64" s="70"/>
      <c r="C64" s="70"/>
      <c r="D64" s="71"/>
      <c r="E64" s="73"/>
      <c r="F64" s="73"/>
      <c r="G64" s="73"/>
      <c r="H64" s="73"/>
      <c r="I64" s="72"/>
      <c r="J64" s="70"/>
    </row>
    <row r="65" spans="1:10" s="11" customFormat="1" ht="12.75" customHeight="1">
      <c r="A65" s="81"/>
      <c r="B65" s="70"/>
      <c r="C65" s="70"/>
      <c r="D65" s="30">
        <v>2019</v>
      </c>
      <c r="E65" s="31">
        <f aca="true" t="shared" si="19" ref="E65:E71">F65+G65+H65+I65</f>
        <v>5</v>
      </c>
      <c r="F65" s="31">
        <v>0</v>
      </c>
      <c r="G65" s="31">
        <v>0</v>
      </c>
      <c r="H65" s="31">
        <v>5</v>
      </c>
      <c r="I65" s="33"/>
      <c r="J65" s="70"/>
    </row>
    <row r="66" spans="1:10" s="11" customFormat="1" ht="12.75" customHeight="1">
      <c r="A66" s="81"/>
      <c r="B66" s="70"/>
      <c r="C66" s="70"/>
      <c r="D66" s="30">
        <v>2020</v>
      </c>
      <c r="E66" s="31">
        <f t="shared" si="19"/>
        <v>5</v>
      </c>
      <c r="F66" s="31">
        <v>0</v>
      </c>
      <c r="G66" s="31">
        <v>0</v>
      </c>
      <c r="H66" s="31">
        <v>5</v>
      </c>
      <c r="I66" s="33"/>
      <c r="J66" s="70"/>
    </row>
    <row r="67" spans="1:10" s="11" customFormat="1" ht="12.75" customHeight="1">
      <c r="A67" s="81"/>
      <c r="B67" s="70"/>
      <c r="C67" s="70"/>
      <c r="D67" s="30">
        <v>2021</v>
      </c>
      <c r="E67" s="31">
        <f t="shared" si="19"/>
        <v>5</v>
      </c>
      <c r="F67" s="31">
        <v>0</v>
      </c>
      <c r="G67" s="31">
        <v>0</v>
      </c>
      <c r="H67" s="31">
        <v>5</v>
      </c>
      <c r="I67" s="33"/>
      <c r="J67" s="70"/>
    </row>
    <row r="68" spans="1:10" s="11" customFormat="1" ht="12.75" customHeight="1">
      <c r="A68" s="81"/>
      <c r="B68" s="70"/>
      <c r="C68" s="70"/>
      <c r="D68" s="30">
        <v>2022</v>
      </c>
      <c r="E68" s="31">
        <f t="shared" si="19"/>
        <v>5</v>
      </c>
      <c r="F68" s="31">
        <v>0</v>
      </c>
      <c r="G68" s="31">
        <v>0</v>
      </c>
      <c r="H68" s="31">
        <v>5</v>
      </c>
      <c r="I68" s="33"/>
      <c r="J68" s="70"/>
    </row>
    <row r="69" spans="1:10" s="11" customFormat="1" ht="12.75" customHeight="1">
      <c r="A69" s="81"/>
      <c r="B69" s="70"/>
      <c r="C69" s="70"/>
      <c r="D69" s="30" t="s">
        <v>16</v>
      </c>
      <c r="E69" s="31">
        <f t="shared" si="19"/>
        <v>40</v>
      </c>
      <c r="F69" s="31">
        <v>0</v>
      </c>
      <c r="G69" s="31">
        <v>0</v>
      </c>
      <c r="H69" s="31">
        <f>H68*8</f>
        <v>40</v>
      </c>
      <c r="I69" s="33"/>
      <c r="J69" s="70"/>
    </row>
    <row r="70" spans="1:10" s="11" customFormat="1" ht="12.75" customHeight="1">
      <c r="A70" s="81"/>
      <c r="B70" s="70"/>
      <c r="C70" s="70"/>
      <c r="D70" s="34" t="s">
        <v>17</v>
      </c>
      <c r="E70" s="31">
        <f t="shared" si="19"/>
        <v>60</v>
      </c>
      <c r="F70" s="31">
        <v>0</v>
      </c>
      <c r="G70" s="31">
        <f>G69+G68+G67+G66+G65+G63</f>
        <v>0</v>
      </c>
      <c r="H70" s="31">
        <f>SUM(H63:H69)</f>
        <v>60</v>
      </c>
      <c r="I70" s="33"/>
      <c r="J70" s="70"/>
    </row>
    <row r="71" spans="1:10" ht="12" customHeight="1">
      <c r="A71" s="61" t="s">
        <v>38</v>
      </c>
      <c r="B71" s="62" t="s">
        <v>39</v>
      </c>
      <c r="C71" s="63"/>
      <c r="D71" s="64">
        <v>2018</v>
      </c>
      <c r="E71" s="65">
        <f t="shared" si="19"/>
        <v>81</v>
      </c>
      <c r="F71" s="65">
        <f>F80+F88</f>
        <v>0</v>
      </c>
      <c r="G71" s="65">
        <f>G80+G88</f>
        <v>0</v>
      </c>
      <c r="H71" s="65">
        <f>H79+H87+H95</f>
        <v>81</v>
      </c>
      <c r="I71" s="66">
        <f>I80+I88</f>
        <v>0</v>
      </c>
      <c r="J71" s="36"/>
    </row>
    <row r="72" spans="1:10" ht="12.75" customHeight="1" hidden="1">
      <c r="A72" s="61"/>
      <c r="B72" s="62"/>
      <c r="C72" s="63"/>
      <c r="D72" s="64"/>
      <c r="E72" s="65"/>
      <c r="F72" s="65"/>
      <c r="G72" s="65"/>
      <c r="H72" s="65"/>
      <c r="I72" s="66"/>
      <c r="J72" s="24"/>
    </row>
    <row r="73" spans="1:10" ht="12.75" customHeight="1">
      <c r="A73" s="61"/>
      <c r="B73" s="62"/>
      <c r="C73" s="63"/>
      <c r="D73" s="21">
        <v>2019</v>
      </c>
      <c r="E73" s="22">
        <f aca="true" t="shared" si="20" ref="E73:E79">F73+G73+H73+I73</f>
        <v>4.5</v>
      </c>
      <c r="F73" s="22">
        <f aca="true" t="shared" si="21" ref="F73:F78">F81+F89</f>
        <v>0</v>
      </c>
      <c r="G73" s="22">
        <f aca="true" t="shared" si="22" ref="G73:G78">G81+G89</f>
        <v>0</v>
      </c>
      <c r="H73" s="22">
        <f aca="true" t="shared" si="23" ref="H73:H78">H81+H89+H97</f>
        <v>4.5</v>
      </c>
      <c r="I73" s="23">
        <f aca="true" t="shared" si="24" ref="I73:I78">I81+I89</f>
        <v>0</v>
      </c>
      <c r="J73" s="24"/>
    </row>
    <row r="74" spans="1:10" ht="12.75" customHeight="1">
      <c r="A74" s="61"/>
      <c r="B74" s="62"/>
      <c r="C74" s="63"/>
      <c r="D74" s="21">
        <v>2020</v>
      </c>
      <c r="E74" s="22">
        <f t="shared" si="20"/>
        <v>4.5</v>
      </c>
      <c r="F74" s="22">
        <f t="shared" si="21"/>
        <v>0</v>
      </c>
      <c r="G74" s="22">
        <f t="shared" si="22"/>
        <v>0</v>
      </c>
      <c r="H74" s="22">
        <f t="shared" si="23"/>
        <v>4.5</v>
      </c>
      <c r="I74" s="23">
        <f t="shared" si="24"/>
        <v>0</v>
      </c>
      <c r="J74" s="24"/>
    </row>
    <row r="75" spans="1:10" ht="12.75" customHeight="1">
      <c r="A75" s="61"/>
      <c r="B75" s="62"/>
      <c r="C75" s="63"/>
      <c r="D75" s="21">
        <v>2021</v>
      </c>
      <c r="E75" s="22">
        <f t="shared" si="20"/>
        <v>5</v>
      </c>
      <c r="F75" s="22">
        <f t="shared" si="21"/>
        <v>0</v>
      </c>
      <c r="G75" s="22">
        <f t="shared" si="22"/>
        <v>0</v>
      </c>
      <c r="H75" s="22">
        <f t="shared" si="23"/>
        <v>5</v>
      </c>
      <c r="I75" s="23">
        <f t="shared" si="24"/>
        <v>0</v>
      </c>
      <c r="J75" s="24"/>
    </row>
    <row r="76" spans="1:10" ht="12.75" customHeight="1">
      <c r="A76" s="61"/>
      <c r="B76" s="62"/>
      <c r="C76" s="63"/>
      <c r="D76" s="21">
        <v>2022</v>
      </c>
      <c r="E76" s="22">
        <f t="shared" si="20"/>
        <v>5</v>
      </c>
      <c r="F76" s="22">
        <f t="shared" si="21"/>
        <v>0</v>
      </c>
      <c r="G76" s="22">
        <f t="shared" si="22"/>
        <v>0</v>
      </c>
      <c r="H76" s="22">
        <f t="shared" si="23"/>
        <v>5</v>
      </c>
      <c r="I76" s="23">
        <f t="shared" si="24"/>
        <v>0</v>
      </c>
      <c r="J76" s="24"/>
    </row>
    <row r="77" spans="1:10" ht="12.75" customHeight="1">
      <c r="A77" s="61"/>
      <c r="B77" s="62"/>
      <c r="C77" s="63"/>
      <c r="D77" s="21" t="s">
        <v>16</v>
      </c>
      <c r="E77" s="22">
        <f t="shared" si="20"/>
        <v>40</v>
      </c>
      <c r="F77" s="22">
        <f t="shared" si="21"/>
        <v>0</v>
      </c>
      <c r="G77" s="22">
        <f t="shared" si="22"/>
        <v>0</v>
      </c>
      <c r="H77" s="22">
        <f t="shared" si="23"/>
        <v>40</v>
      </c>
      <c r="I77" s="23">
        <f t="shared" si="24"/>
        <v>0</v>
      </c>
      <c r="J77" s="24"/>
    </row>
    <row r="78" spans="1:10" ht="12.75" customHeight="1">
      <c r="A78" s="61"/>
      <c r="B78" s="62"/>
      <c r="C78" s="63"/>
      <c r="D78" s="25" t="s">
        <v>17</v>
      </c>
      <c r="E78" s="26">
        <f t="shared" si="20"/>
        <v>140</v>
      </c>
      <c r="F78" s="26">
        <f t="shared" si="21"/>
        <v>0</v>
      </c>
      <c r="G78" s="26">
        <f t="shared" si="22"/>
        <v>0</v>
      </c>
      <c r="H78" s="22">
        <f t="shared" si="23"/>
        <v>140</v>
      </c>
      <c r="I78" s="27">
        <f t="shared" si="24"/>
        <v>0</v>
      </c>
      <c r="J78" s="28"/>
    </row>
    <row r="79" spans="1:11" s="11" customFormat="1" ht="12.75" customHeight="1">
      <c r="A79" s="81" t="s">
        <v>40</v>
      </c>
      <c r="B79" s="70" t="s">
        <v>41</v>
      </c>
      <c r="C79" s="70" t="s">
        <v>42</v>
      </c>
      <c r="D79" s="71">
        <v>2018</v>
      </c>
      <c r="E79" s="73">
        <f t="shared" si="20"/>
        <v>10</v>
      </c>
      <c r="F79" s="73">
        <v>0</v>
      </c>
      <c r="G79" s="73">
        <v>0</v>
      </c>
      <c r="H79" s="73">
        <v>10</v>
      </c>
      <c r="I79" s="72"/>
      <c r="J79" s="70" t="s">
        <v>23</v>
      </c>
      <c r="K79" s="29"/>
    </row>
    <row r="80" spans="1:10" s="11" customFormat="1" ht="0" customHeight="1" hidden="1">
      <c r="A80" s="81"/>
      <c r="B80" s="70"/>
      <c r="C80" s="70"/>
      <c r="D80" s="71"/>
      <c r="E80" s="73"/>
      <c r="F80" s="73"/>
      <c r="G80" s="73"/>
      <c r="H80" s="73"/>
      <c r="I80" s="72"/>
      <c r="J80" s="70"/>
    </row>
    <row r="81" spans="1:10" s="11" customFormat="1" ht="12.75" customHeight="1">
      <c r="A81" s="81"/>
      <c r="B81" s="70"/>
      <c r="C81" s="70"/>
      <c r="D81" s="30">
        <v>2019</v>
      </c>
      <c r="E81" s="31">
        <f aca="true" t="shared" si="25" ref="E81:E87">F81+G81+H81+I81</f>
        <v>2</v>
      </c>
      <c r="F81" s="31">
        <v>0</v>
      </c>
      <c r="G81" s="31">
        <v>0</v>
      </c>
      <c r="H81" s="31">
        <v>2</v>
      </c>
      <c r="I81" s="33"/>
      <c r="J81" s="70"/>
    </row>
    <row r="82" spans="1:10" s="11" customFormat="1" ht="12.75" customHeight="1">
      <c r="A82" s="81"/>
      <c r="B82" s="70"/>
      <c r="C82" s="70"/>
      <c r="D82" s="30">
        <v>2020</v>
      </c>
      <c r="E82" s="31">
        <f t="shared" si="25"/>
        <v>2</v>
      </c>
      <c r="F82" s="31">
        <v>0</v>
      </c>
      <c r="G82" s="31">
        <v>0</v>
      </c>
      <c r="H82" s="31">
        <v>2</v>
      </c>
      <c r="I82" s="33"/>
      <c r="J82" s="70"/>
    </row>
    <row r="83" spans="1:10" s="11" customFormat="1" ht="12.75" customHeight="1">
      <c r="A83" s="81"/>
      <c r="B83" s="70"/>
      <c r="C83" s="70"/>
      <c r="D83" s="30">
        <v>2021</v>
      </c>
      <c r="E83" s="31">
        <f t="shared" si="25"/>
        <v>2</v>
      </c>
      <c r="F83" s="31">
        <v>0</v>
      </c>
      <c r="G83" s="31">
        <v>0</v>
      </c>
      <c r="H83" s="31">
        <v>2</v>
      </c>
      <c r="I83" s="33"/>
      <c r="J83" s="70"/>
    </row>
    <row r="84" spans="1:10" s="11" customFormat="1" ht="12.75" customHeight="1">
      <c r="A84" s="81"/>
      <c r="B84" s="70"/>
      <c r="C84" s="70"/>
      <c r="D84" s="30">
        <v>2022</v>
      </c>
      <c r="E84" s="31">
        <f t="shared" si="25"/>
        <v>2</v>
      </c>
      <c r="F84" s="31">
        <v>0</v>
      </c>
      <c r="G84" s="31">
        <v>0</v>
      </c>
      <c r="H84" s="31">
        <v>2</v>
      </c>
      <c r="I84" s="33"/>
      <c r="J84" s="70"/>
    </row>
    <row r="85" spans="1:10" s="11" customFormat="1" ht="12.75" customHeight="1">
      <c r="A85" s="81"/>
      <c r="B85" s="70"/>
      <c r="C85" s="70"/>
      <c r="D85" s="30" t="s">
        <v>16</v>
      </c>
      <c r="E85" s="31">
        <f t="shared" si="25"/>
        <v>16</v>
      </c>
      <c r="F85" s="31">
        <v>0</v>
      </c>
      <c r="G85" s="31">
        <v>0</v>
      </c>
      <c r="H85" s="31">
        <f>H84*8</f>
        <v>16</v>
      </c>
      <c r="I85" s="33"/>
      <c r="J85" s="70"/>
    </row>
    <row r="86" spans="1:10" s="11" customFormat="1" ht="12.75" customHeight="1">
      <c r="A86" s="81"/>
      <c r="B86" s="70"/>
      <c r="C86" s="70"/>
      <c r="D86" s="34" t="s">
        <v>17</v>
      </c>
      <c r="E86" s="31">
        <f t="shared" si="25"/>
        <v>34</v>
      </c>
      <c r="F86" s="31">
        <v>0</v>
      </c>
      <c r="G86" s="31">
        <f>G85+G84+G83+G82+G81+G79</f>
        <v>0</v>
      </c>
      <c r="H86" s="31">
        <f>SUM(H79:H85)</f>
        <v>34</v>
      </c>
      <c r="I86" s="33"/>
      <c r="J86" s="70"/>
    </row>
    <row r="87" spans="1:10" s="11" customFormat="1" ht="12.75" customHeight="1">
      <c r="A87" s="75" t="s">
        <v>43</v>
      </c>
      <c r="B87" s="77" t="s">
        <v>44</v>
      </c>
      <c r="C87" s="77" t="s">
        <v>45</v>
      </c>
      <c r="D87" s="78">
        <v>2018</v>
      </c>
      <c r="E87" s="80">
        <f t="shared" si="25"/>
        <v>0</v>
      </c>
      <c r="F87" s="80">
        <v>0</v>
      </c>
      <c r="G87" s="80">
        <v>0</v>
      </c>
      <c r="H87" s="80">
        <v>0</v>
      </c>
      <c r="I87" s="79"/>
      <c r="J87" s="77" t="s">
        <v>23</v>
      </c>
    </row>
    <row r="88" spans="1:10" s="11" customFormat="1" ht="12.75" customHeight="1">
      <c r="A88" s="75"/>
      <c r="B88" s="77"/>
      <c r="C88" s="77"/>
      <c r="D88" s="78"/>
      <c r="E88" s="80"/>
      <c r="F88" s="80"/>
      <c r="G88" s="80"/>
      <c r="H88" s="80"/>
      <c r="I88" s="79"/>
      <c r="J88" s="77"/>
    </row>
    <row r="89" spans="1:10" s="11" customFormat="1" ht="12.75" customHeight="1">
      <c r="A89" s="75"/>
      <c r="B89" s="77"/>
      <c r="C89" s="77"/>
      <c r="D89" s="30">
        <v>2019</v>
      </c>
      <c r="E89" s="31">
        <f aca="true" t="shared" si="26" ref="E89:E95">F89+G89+H89+I89</f>
        <v>0</v>
      </c>
      <c r="F89" s="31">
        <v>0</v>
      </c>
      <c r="G89" s="31">
        <v>0</v>
      </c>
      <c r="H89" s="31">
        <v>0</v>
      </c>
      <c r="I89" s="33"/>
      <c r="J89" s="77"/>
    </row>
    <row r="90" spans="1:10" s="11" customFormat="1" ht="12.75" customHeight="1">
      <c r="A90" s="75"/>
      <c r="B90" s="77"/>
      <c r="C90" s="77"/>
      <c r="D90" s="30">
        <v>2020</v>
      </c>
      <c r="E90" s="31">
        <f t="shared" si="26"/>
        <v>0</v>
      </c>
      <c r="F90" s="31">
        <v>0</v>
      </c>
      <c r="G90" s="31">
        <v>0</v>
      </c>
      <c r="H90" s="31">
        <v>0</v>
      </c>
      <c r="I90" s="33"/>
      <c r="J90" s="77"/>
    </row>
    <row r="91" spans="1:10" s="11" customFormat="1" ht="12.75" customHeight="1">
      <c r="A91" s="75"/>
      <c r="B91" s="77"/>
      <c r="C91" s="77"/>
      <c r="D91" s="30">
        <v>2021</v>
      </c>
      <c r="E91" s="31">
        <f t="shared" si="26"/>
        <v>0</v>
      </c>
      <c r="F91" s="31">
        <v>0</v>
      </c>
      <c r="G91" s="31">
        <v>0</v>
      </c>
      <c r="H91" s="31">
        <v>0</v>
      </c>
      <c r="I91" s="33"/>
      <c r="J91" s="77"/>
    </row>
    <row r="92" spans="1:10" s="11" customFormat="1" ht="12.75" customHeight="1">
      <c r="A92" s="75"/>
      <c r="B92" s="77"/>
      <c r="C92" s="77"/>
      <c r="D92" s="30">
        <v>2022</v>
      </c>
      <c r="E92" s="31">
        <f t="shared" si="26"/>
        <v>0</v>
      </c>
      <c r="F92" s="31">
        <v>0</v>
      </c>
      <c r="G92" s="31">
        <v>0</v>
      </c>
      <c r="H92" s="31">
        <v>0</v>
      </c>
      <c r="I92" s="33"/>
      <c r="J92" s="77"/>
    </row>
    <row r="93" spans="1:10" s="11" customFormat="1" ht="12.75" customHeight="1">
      <c r="A93" s="75"/>
      <c r="B93" s="77"/>
      <c r="C93" s="77"/>
      <c r="D93" s="30" t="s">
        <v>16</v>
      </c>
      <c r="E93" s="31">
        <f t="shared" si="26"/>
        <v>0</v>
      </c>
      <c r="F93" s="31">
        <v>0</v>
      </c>
      <c r="G93" s="31">
        <v>0</v>
      </c>
      <c r="H93" s="31">
        <v>0</v>
      </c>
      <c r="I93" s="33"/>
      <c r="J93" s="77"/>
    </row>
    <row r="94" spans="1:10" s="11" customFormat="1" ht="12.75" customHeight="1">
      <c r="A94" s="75"/>
      <c r="B94" s="77"/>
      <c r="C94" s="77"/>
      <c r="D94" s="34" t="s">
        <v>17</v>
      </c>
      <c r="E94" s="31">
        <f t="shared" si="26"/>
        <v>0</v>
      </c>
      <c r="F94" s="31">
        <v>0</v>
      </c>
      <c r="G94" s="31">
        <f>G93+G92+G91+G90+G89+G87</f>
        <v>0</v>
      </c>
      <c r="H94" s="31">
        <f>SUM(H87:H93)</f>
        <v>0</v>
      </c>
      <c r="I94" s="33"/>
      <c r="J94" s="77"/>
    </row>
    <row r="95" spans="1:10" s="11" customFormat="1" ht="12" customHeight="1">
      <c r="A95" s="75" t="s">
        <v>46</v>
      </c>
      <c r="B95" s="77" t="s">
        <v>47</v>
      </c>
      <c r="C95" s="77" t="s">
        <v>45</v>
      </c>
      <c r="D95" s="78">
        <v>2018</v>
      </c>
      <c r="E95" s="80">
        <f t="shared" si="26"/>
        <v>71</v>
      </c>
      <c r="F95" s="80">
        <v>0</v>
      </c>
      <c r="G95" s="80">
        <v>0</v>
      </c>
      <c r="H95" s="80">
        <v>71</v>
      </c>
      <c r="I95" s="79"/>
      <c r="J95" s="77" t="s">
        <v>23</v>
      </c>
    </row>
    <row r="96" spans="1:10" s="11" customFormat="1" ht="12.75" customHeight="1" hidden="1">
      <c r="A96" s="75"/>
      <c r="B96" s="77"/>
      <c r="C96" s="77"/>
      <c r="D96" s="78"/>
      <c r="E96" s="80"/>
      <c r="F96" s="80"/>
      <c r="G96" s="80"/>
      <c r="H96" s="80"/>
      <c r="I96" s="79"/>
      <c r="J96" s="77"/>
    </row>
    <row r="97" spans="1:10" s="11" customFormat="1" ht="12.75" customHeight="1">
      <c r="A97" s="75"/>
      <c r="B97" s="77"/>
      <c r="C97" s="77"/>
      <c r="D97" s="30">
        <v>2019</v>
      </c>
      <c r="E97" s="31">
        <f aca="true" t="shared" si="27" ref="E97:E103">F97+G97+H97+I97</f>
        <v>2.5</v>
      </c>
      <c r="F97" s="31">
        <v>0</v>
      </c>
      <c r="G97" s="31">
        <v>0</v>
      </c>
      <c r="H97" s="31">
        <v>2.5</v>
      </c>
      <c r="I97" s="33"/>
      <c r="J97" s="77"/>
    </row>
    <row r="98" spans="1:10" s="11" customFormat="1" ht="12.75" customHeight="1">
      <c r="A98" s="75"/>
      <c r="B98" s="77"/>
      <c r="C98" s="77"/>
      <c r="D98" s="30">
        <v>2020</v>
      </c>
      <c r="E98" s="31">
        <f t="shared" si="27"/>
        <v>2.5</v>
      </c>
      <c r="F98" s="31">
        <v>0</v>
      </c>
      <c r="G98" s="31">
        <v>0</v>
      </c>
      <c r="H98" s="31">
        <v>2.5</v>
      </c>
      <c r="I98" s="33"/>
      <c r="J98" s="77"/>
    </row>
    <row r="99" spans="1:10" s="11" customFormat="1" ht="12.75" customHeight="1">
      <c r="A99" s="75"/>
      <c r="B99" s="77"/>
      <c r="C99" s="77"/>
      <c r="D99" s="30">
        <v>2021</v>
      </c>
      <c r="E99" s="31">
        <f t="shared" si="27"/>
        <v>3</v>
      </c>
      <c r="F99" s="31">
        <v>0</v>
      </c>
      <c r="G99" s="31">
        <v>0</v>
      </c>
      <c r="H99" s="31">
        <v>3</v>
      </c>
      <c r="I99" s="33"/>
      <c r="J99" s="77"/>
    </row>
    <row r="100" spans="1:10" s="11" customFormat="1" ht="12.75" customHeight="1">
      <c r="A100" s="75"/>
      <c r="B100" s="77"/>
      <c r="C100" s="77"/>
      <c r="D100" s="30">
        <v>2022</v>
      </c>
      <c r="E100" s="31">
        <f t="shared" si="27"/>
        <v>3</v>
      </c>
      <c r="F100" s="31">
        <v>0</v>
      </c>
      <c r="G100" s="31">
        <v>0</v>
      </c>
      <c r="H100" s="31">
        <v>3</v>
      </c>
      <c r="I100" s="33"/>
      <c r="J100" s="77"/>
    </row>
    <row r="101" spans="1:10" s="11" customFormat="1" ht="12.75" customHeight="1">
      <c r="A101" s="75"/>
      <c r="B101" s="77"/>
      <c r="C101" s="77"/>
      <c r="D101" s="30" t="s">
        <v>16</v>
      </c>
      <c r="E101" s="31">
        <f t="shared" si="27"/>
        <v>24</v>
      </c>
      <c r="F101" s="31">
        <v>0</v>
      </c>
      <c r="G101" s="31">
        <v>0</v>
      </c>
      <c r="H101" s="31">
        <f>H100*8</f>
        <v>24</v>
      </c>
      <c r="I101" s="33"/>
      <c r="J101" s="77"/>
    </row>
    <row r="102" spans="1:10" s="11" customFormat="1" ht="12.75" customHeight="1">
      <c r="A102" s="75"/>
      <c r="B102" s="77"/>
      <c r="C102" s="77"/>
      <c r="D102" s="34" t="s">
        <v>17</v>
      </c>
      <c r="E102" s="31">
        <f t="shared" si="27"/>
        <v>106</v>
      </c>
      <c r="F102" s="31">
        <v>0</v>
      </c>
      <c r="G102" s="31">
        <f>G101+G100+G99+G98+G97+G95</f>
        <v>0</v>
      </c>
      <c r="H102" s="31">
        <f>SUM(H95:H101)</f>
        <v>106</v>
      </c>
      <c r="I102" s="33"/>
      <c r="J102" s="77"/>
    </row>
    <row r="103" spans="1:11" ht="12" customHeight="1">
      <c r="A103" s="61" t="s">
        <v>48</v>
      </c>
      <c r="B103" s="62" t="s">
        <v>49</v>
      </c>
      <c r="C103" s="63"/>
      <c r="D103" s="64">
        <v>2018</v>
      </c>
      <c r="E103" s="82">
        <f t="shared" si="27"/>
        <v>123</v>
      </c>
      <c r="F103" s="65">
        <f>F111</f>
        <v>0</v>
      </c>
      <c r="G103" s="65">
        <f>G111</f>
        <v>0</v>
      </c>
      <c r="H103" s="65">
        <f>H111</f>
        <v>123</v>
      </c>
      <c r="I103" s="66">
        <f>I111</f>
        <v>0</v>
      </c>
      <c r="J103" s="36"/>
      <c r="K103" s="11"/>
    </row>
    <row r="104" spans="1:11" ht="12.75" customHeight="1" hidden="1">
      <c r="A104" s="61"/>
      <c r="B104" s="62"/>
      <c r="C104" s="63"/>
      <c r="D104" s="64"/>
      <c r="E104" s="82"/>
      <c r="F104" s="65"/>
      <c r="G104" s="65"/>
      <c r="H104" s="65"/>
      <c r="I104" s="66"/>
      <c r="J104" s="24"/>
      <c r="K104" s="11"/>
    </row>
    <row r="105" spans="1:10" ht="12.75" customHeight="1">
      <c r="A105" s="61"/>
      <c r="B105" s="62"/>
      <c r="C105" s="63"/>
      <c r="D105" s="21">
        <v>2019</v>
      </c>
      <c r="E105" s="37">
        <f aca="true" t="shared" si="28" ref="E105:E110">F105+G105+H105+I105</f>
        <v>174</v>
      </c>
      <c r="F105" s="22">
        <f>F113</f>
        <v>0</v>
      </c>
      <c r="G105" s="22">
        <f aca="true" t="shared" si="29" ref="G105:G110">G113</f>
        <v>0</v>
      </c>
      <c r="H105" s="22">
        <f aca="true" t="shared" si="30" ref="H105:H110">H113</f>
        <v>174</v>
      </c>
      <c r="I105" s="23">
        <f aca="true" t="shared" si="31" ref="I105:I110">I113</f>
        <v>0</v>
      </c>
      <c r="J105" s="24"/>
    </row>
    <row r="106" spans="1:10" ht="12.75" customHeight="1">
      <c r="A106" s="61"/>
      <c r="B106" s="62"/>
      <c r="C106" s="63"/>
      <c r="D106" s="21">
        <v>2020</v>
      </c>
      <c r="E106" s="37">
        <f t="shared" si="28"/>
        <v>250</v>
      </c>
      <c r="F106" s="22">
        <f>F114</f>
        <v>0</v>
      </c>
      <c r="G106" s="22">
        <f t="shared" si="29"/>
        <v>0</v>
      </c>
      <c r="H106" s="22">
        <f t="shared" si="30"/>
        <v>250</v>
      </c>
      <c r="I106" s="23">
        <f t="shared" si="31"/>
        <v>0</v>
      </c>
      <c r="J106" s="24"/>
    </row>
    <row r="107" spans="1:10" ht="12.75" customHeight="1">
      <c r="A107" s="61"/>
      <c r="B107" s="62"/>
      <c r="C107" s="63"/>
      <c r="D107" s="21">
        <v>2021</v>
      </c>
      <c r="E107" s="37">
        <f t="shared" si="28"/>
        <v>250</v>
      </c>
      <c r="F107" s="22">
        <v>0</v>
      </c>
      <c r="G107" s="22">
        <f t="shared" si="29"/>
        <v>0</v>
      </c>
      <c r="H107" s="22">
        <f t="shared" si="30"/>
        <v>250</v>
      </c>
      <c r="I107" s="23">
        <f t="shared" si="31"/>
        <v>0</v>
      </c>
      <c r="J107" s="24"/>
    </row>
    <row r="108" spans="1:10" ht="12.75" customHeight="1">
      <c r="A108" s="61"/>
      <c r="B108" s="62"/>
      <c r="C108" s="63"/>
      <c r="D108" s="21">
        <v>2022</v>
      </c>
      <c r="E108" s="37">
        <f t="shared" si="28"/>
        <v>250</v>
      </c>
      <c r="F108" s="22">
        <f>F116</f>
        <v>0</v>
      </c>
      <c r="G108" s="22">
        <f t="shared" si="29"/>
        <v>0</v>
      </c>
      <c r="H108" s="22">
        <f t="shared" si="30"/>
        <v>250</v>
      </c>
      <c r="I108" s="23">
        <f t="shared" si="31"/>
        <v>0</v>
      </c>
      <c r="J108" s="24"/>
    </row>
    <row r="109" spans="1:10" ht="12.75" customHeight="1">
      <c r="A109" s="61"/>
      <c r="B109" s="62"/>
      <c r="C109" s="63"/>
      <c r="D109" s="21" t="s">
        <v>16</v>
      </c>
      <c r="E109" s="37">
        <f t="shared" si="28"/>
        <v>2000</v>
      </c>
      <c r="F109" s="22">
        <f>F117</f>
        <v>0</v>
      </c>
      <c r="G109" s="22">
        <f t="shared" si="29"/>
        <v>0</v>
      </c>
      <c r="H109" s="22">
        <f t="shared" si="30"/>
        <v>2000</v>
      </c>
      <c r="I109" s="23">
        <f t="shared" si="31"/>
        <v>0</v>
      </c>
      <c r="J109" s="24"/>
    </row>
    <row r="110" spans="1:10" ht="24.75" customHeight="1">
      <c r="A110" s="61"/>
      <c r="B110" s="62"/>
      <c r="C110" s="63"/>
      <c r="D110" s="25" t="s">
        <v>17</v>
      </c>
      <c r="E110" s="38">
        <f t="shared" si="28"/>
        <v>3047</v>
      </c>
      <c r="F110" s="26">
        <f>F118</f>
        <v>0</v>
      </c>
      <c r="G110" s="26">
        <f t="shared" si="29"/>
        <v>0</v>
      </c>
      <c r="H110" s="22">
        <f t="shared" si="30"/>
        <v>3047</v>
      </c>
      <c r="I110" s="27">
        <f t="shared" si="31"/>
        <v>0</v>
      </c>
      <c r="J110" s="28"/>
    </row>
    <row r="111" spans="1:10" s="11" customFormat="1" ht="12.75" customHeight="1">
      <c r="A111" s="75" t="s">
        <v>50</v>
      </c>
      <c r="B111" s="77" t="s">
        <v>51</v>
      </c>
      <c r="C111" s="77" t="s">
        <v>52</v>
      </c>
      <c r="D111" s="78">
        <v>2018</v>
      </c>
      <c r="E111" s="83">
        <f>F112+G112+H111+I112</f>
        <v>123</v>
      </c>
      <c r="F111" s="80">
        <v>0</v>
      </c>
      <c r="G111" s="80">
        <v>0</v>
      </c>
      <c r="H111" s="80">
        <v>123</v>
      </c>
      <c r="I111" s="79"/>
      <c r="J111" s="77" t="s">
        <v>23</v>
      </c>
    </row>
    <row r="112" spans="1:10" s="11" customFormat="1" ht="0.75" customHeight="1">
      <c r="A112" s="75"/>
      <c r="B112" s="77"/>
      <c r="C112" s="77"/>
      <c r="D112" s="78"/>
      <c r="E112" s="83"/>
      <c r="F112" s="80"/>
      <c r="G112" s="80"/>
      <c r="H112" s="80"/>
      <c r="I112" s="79"/>
      <c r="J112" s="77"/>
    </row>
    <row r="113" spans="1:10" s="11" customFormat="1" ht="12.75" customHeight="1">
      <c r="A113" s="75"/>
      <c r="B113" s="77"/>
      <c r="C113" s="77"/>
      <c r="D113" s="30">
        <v>2019</v>
      </c>
      <c r="E113" s="39">
        <f aca="true" t="shared" si="32" ref="E113:E119">F113+G113+H113+I113</f>
        <v>174</v>
      </c>
      <c r="F113" s="31">
        <v>0</v>
      </c>
      <c r="G113" s="31">
        <v>0</v>
      </c>
      <c r="H113" s="31">
        <v>174</v>
      </c>
      <c r="I113" s="33"/>
      <c r="J113" s="77"/>
    </row>
    <row r="114" spans="1:10" s="11" customFormat="1" ht="12.75" customHeight="1">
      <c r="A114" s="75"/>
      <c r="B114" s="77"/>
      <c r="C114" s="77"/>
      <c r="D114" s="30">
        <v>2020</v>
      </c>
      <c r="E114" s="39">
        <f t="shared" si="32"/>
        <v>250</v>
      </c>
      <c r="F114" s="31">
        <v>0</v>
      </c>
      <c r="G114" s="31">
        <v>0</v>
      </c>
      <c r="H114" s="31">
        <v>250</v>
      </c>
      <c r="I114" s="33"/>
      <c r="J114" s="77"/>
    </row>
    <row r="115" spans="1:10" s="11" customFormat="1" ht="12.75" customHeight="1">
      <c r="A115" s="75"/>
      <c r="B115" s="77"/>
      <c r="C115" s="77"/>
      <c r="D115" s="30">
        <v>2021</v>
      </c>
      <c r="E115" s="39">
        <f t="shared" si="32"/>
        <v>250</v>
      </c>
      <c r="F115" s="31">
        <v>0</v>
      </c>
      <c r="G115" s="31">
        <v>0</v>
      </c>
      <c r="H115" s="31">
        <v>250</v>
      </c>
      <c r="I115" s="33"/>
      <c r="J115" s="77"/>
    </row>
    <row r="116" spans="1:10" s="11" customFormat="1" ht="12.75" customHeight="1">
      <c r="A116" s="75"/>
      <c r="B116" s="77"/>
      <c r="C116" s="77"/>
      <c r="D116" s="30">
        <v>2022</v>
      </c>
      <c r="E116" s="39">
        <f t="shared" si="32"/>
        <v>250</v>
      </c>
      <c r="F116" s="31">
        <v>0</v>
      </c>
      <c r="G116" s="31">
        <v>0</v>
      </c>
      <c r="H116" s="31">
        <v>250</v>
      </c>
      <c r="I116" s="33"/>
      <c r="J116" s="77"/>
    </row>
    <row r="117" spans="1:10" s="11" customFormat="1" ht="12.75" customHeight="1">
      <c r="A117" s="75"/>
      <c r="B117" s="77"/>
      <c r="C117" s="77"/>
      <c r="D117" s="30" t="s">
        <v>16</v>
      </c>
      <c r="E117" s="39">
        <f t="shared" si="32"/>
        <v>2000</v>
      </c>
      <c r="F117" s="31">
        <v>0</v>
      </c>
      <c r="G117" s="31">
        <v>0</v>
      </c>
      <c r="H117" s="31">
        <v>2000</v>
      </c>
      <c r="I117" s="33"/>
      <c r="J117" s="77"/>
    </row>
    <row r="118" spans="1:10" s="11" customFormat="1" ht="19.5" customHeight="1">
      <c r="A118" s="75"/>
      <c r="B118" s="77"/>
      <c r="C118" s="77"/>
      <c r="D118" s="40" t="s">
        <v>17</v>
      </c>
      <c r="E118" s="39">
        <f t="shared" si="32"/>
        <v>3047</v>
      </c>
      <c r="F118" s="41">
        <v>0</v>
      </c>
      <c r="G118" s="41">
        <f>SUM(G111:G117)</f>
        <v>0</v>
      </c>
      <c r="H118" s="41">
        <f>SUM(H111:H117)</f>
        <v>3047</v>
      </c>
      <c r="I118" s="42"/>
      <c r="J118" s="77"/>
    </row>
    <row r="119" spans="1:11" ht="12.75" customHeight="1">
      <c r="A119" s="61" t="s">
        <v>53</v>
      </c>
      <c r="B119" s="62" t="s">
        <v>54</v>
      </c>
      <c r="C119" s="63"/>
      <c r="D119" s="64">
        <v>2018</v>
      </c>
      <c r="E119" s="82">
        <f t="shared" si="32"/>
        <v>28.4</v>
      </c>
      <c r="F119" s="65">
        <f>F127+F135</f>
        <v>0</v>
      </c>
      <c r="G119" s="65">
        <f>G127+G135</f>
        <v>0</v>
      </c>
      <c r="H119" s="65">
        <f>H127+H135</f>
        <v>28.4</v>
      </c>
      <c r="I119" s="66">
        <f>I127+I135</f>
        <v>0</v>
      </c>
      <c r="J119" s="67"/>
      <c r="K119" s="11"/>
    </row>
    <row r="120" spans="1:10" ht="1.5" customHeight="1">
      <c r="A120" s="61"/>
      <c r="B120" s="62"/>
      <c r="C120" s="63"/>
      <c r="D120" s="64"/>
      <c r="E120" s="82"/>
      <c r="F120" s="65"/>
      <c r="G120" s="65"/>
      <c r="H120" s="65"/>
      <c r="I120" s="66"/>
      <c r="J120" s="67"/>
    </row>
    <row r="121" spans="1:10" ht="12.75" customHeight="1">
      <c r="A121" s="61"/>
      <c r="B121" s="62"/>
      <c r="C121" s="63"/>
      <c r="D121" s="21">
        <v>2019</v>
      </c>
      <c r="E121" s="37">
        <f aca="true" t="shared" si="33" ref="E121:E127">F121+G121+H121+I121</f>
        <v>115</v>
      </c>
      <c r="F121" s="22">
        <f aca="true" t="shared" si="34" ref="F121:F126">F129+F137</f>
        <v>0</v>
      </c>
      <c r="G121" s="22">
        <f aca="true" t="shared" si="35" ref="G121:G126">G129+G137</f>
        <v>0</v>
      </c>
      <c r="H121" s="22">
        <f aca="true" t="shared" si="36" ref="H121:H126">H129+H137</f>
        <v>115</v>
      </c>
      <c r="I121" s="23">
        <f aca="true" t="shared" si="37" ref="I121:I126">I129+I137</f>
        <v>0</v>
      </c>
      <c r="J121" s="24"/>
    </row>
    <row r="122" spans="1:10" ht="12.75" customHeight="1">
      <c r="A122" s="61"/>
      <c r="B122" s="62"/>
      <c r="C122" s="63"/>
      <c r="D122" s="21">
        <v>2020</v>
      </c>
      <c r="E122" s="37">
        <f t="shared" si="33"/>
        <v>15</v>
      </c>
      <c r="F122" s="22">
        <f t="shared" si="34"/>
        <v>0</v>
      </c>
      <c r="G122" s="22">
        <f t="shared" si="35"/>
        <v>0</v>
      </c>
      <c r="H122" s="22">
        <f t="shared" si="36"/>
        <v>15</v>
      </c>
      <c r="I122" s="23">
        <f t="shared" si="37"/>
        <v>0</v>
      </c>
      <c r="J122" s="24"/>
    </row>
    <row r="123" spans="1:10" ht="12.75" customHeight="1">
      <c r="A123" s="61"/>
      <c r="B123" s="62"/>
      <c r="C123" s="63"/>
      <c r="D123" s="21">
        <v>2021</v>
      </c>
      <c r="E123" s="37">
        <f t="shared" si="33"/>
        <v>15</v>
      </c>
      <c r="F123" s="22">
        <f t="shared" si="34"/>
        <v>0</v>
      </c>
      <c r="G123" s="22">
        <f t="shared" si="35"/>
        <v>0</v>
      </c>
      <c r="H123" s="22">
        <f t="shared" si="36"/>
        <v>15</v>
      </c>
      <c r="I123" s="23">
        <f t="shared" si="37"/>
        <v>0</v>
      </c>
      <c r="J123" s="24"/>
    </row>
    <row r="124" spans="1:10" ht="12.75" customHeight="1">
      <c r="A124" s="61"/>
      <c r="B124" s="62"/>
      <c r="C124" s="63"/>
      <c r="D124" s="21">
        <v>2022</v>
      </c>
      <c r="E124" s="37">
        <f t="shared" si="33"/>
        <v>15</v>
      </c>
      <c r="F124" s="22">
        <f t="shared" si="34"/>
        <v>0</v>
      </c>
      <c r="G124" s="22">
        <f t="shared" si="35"/>
        <v>0</v>
      </c>
      <c r="H124" s="22">
        <f t="shared" si="36"/>
        <v>15</v>
      </c>
      <c r="I124" s="23">
        <f t="shared" si="37"/>
        <v>0</v>
      </c>
      <c r="J124" s="24"/>
    </row>
    <row r="125" spans="1:11" ht="12.75" customHeight="1">
      <c r="A125" s="61"/>
      <c r="B125" s="62"/>
      <c r="C125" s="63"/>
      <c r="D125" s="21" t="s">
        <v>16</v>
      </c>
      <c r="E125" s="37">
        <f t="shared" si="33"/>
        <v>120</v>
      </c>
      <c r="F125" s="22">
        <f t="shared" si="34"/>
        <v>0</v>
      </c>
      <c r="G125" s="22">
        <f t="shared" si="35"/>
        <v>0</v>
      </c>
      <c r="H125" s="22">
        <f t="shared" si="36"/>
        <v>120</v>
      </c>
      <c r="I125" s="23">
        <f t="shared" si="37"/>
        <v>0</v>
      </c>
      <c r="J125" s="24"/>
      <c r="K125" s="11"/>
    </row>
    <row r="126" spans="1:11" ht="12.75" customHeight="1">
      <c r="A126" s="61"/>
      <c r="B126" s="62"/>
      <c r="C126" s="63"/>
      <c r="D126" s="25" t="s">
        <v>17</v>
      </c>
      <c r="E126" s="38">
        <f t="shared" si="33"/>
        <v>308.4</v>
      </c>
      <c r="F126" s="26">
        <f t="shared" si="34"/>
        <v>0</v>
      </c>
      <c r="G126" s="26">
        <f t="shared" si="35"/>
        <v>0</v>
      </c>
      <c r="H126" s="26">
        <f t="shared" si="36"/>
        <v>308.4</v>
      </c>
      <c r="I126" s="27">
        <f t="shared" si="37"/>
        <v>0</v>
      </c>
      <c r="J126" s="28"/>
      <c r="K126" s="11"/>
    </row>
    <row r="127" spans="1:10" s="11" customFormat="1" ht="12.75" customHeight="1">
      <c r="A127" s="75" t="s">
        <v>55</v>
      </c>
      <c r="B127" s="77" t="s">
        <v>56</v>
      </c>
      <c r="C127" s="77" t="s">
        <v>57</v>
      </c>
      <c r="D127" s="78">
        <v>2018</v>
      </c>
      <c r="E127" s="80">
        <f t="shared" si="33"/>
        <v>20.3</v>
      </c>
      <c r="F127" s="80">
        <v>0</v>
      </c>
      <c r="G127" s="80">
        <v>0</v>
      </c>
      <c r="H127" s="80">
        <v>20.3</v>
      </c>
      <c r="I127" s="79"/>
      <c r="J127" s="77" t="s">
        <v>23</v>
      </c>
    </row>
    <row r="128" spans="1:10" s="11" customFormat="1" ht="0" customHeight="1" hidden="1">
      <c r="A128" s="75"/>
      <c r="B128" s="77"/>
      <c r="C128" s="77"/>
      <c r="D128" s="78"/>
      <c r="E128" s="80"/>
      <c r="F128" s="80"/>
      <c r="G128" s="80"/>
      <c r="H128" s="80"/>
      <c r="I128" s="79"/>
      <c r="J128" s="77"/>
    </row>
    <row r="129" spans="1:10" s="11" customFormat="1" ht="12.75" customHeight="1">
      <c r="A129" s="75"/>
      <c r="B129" s="77"/>
      <c r="C129" s="77"/>
      <c r="D129" s="30">
        <v>2019</v>
      </c>
      <c r="E129" s="31">
        <f aca="true" t="shared" si="38" ref="E129:E135">F129+G129+H129+I129</f>
        <v>10</v>
      </c>
      <c r="F129" s="31">
        <v>0</v>
      </c>
      <c r="G129" s="31">
        <v>0</v>
      </c>
      <c r="H129" s="31">
        <v>10</v>
      </c>
      <c r="I129" s="33"/>
      <c r="J129" s="77"/>
    </row>
    <row r="130" spans="1:10" s="11" customFormat="1" ht="12.75" customHeight="1">
      <c r="A130" s="75"/>
      <c r="B130" s="77"/>
      <c r="C130" s="77"/>
      <c r="D130" s="30">
        <v>2020</v>
      </c>
      <c r="E130" s="31">
        <f t="shared" si="38"/>
        <v>10</v>
      </c>
      <c r="F130" s="31">
        <v>0</v>
      </c>
      <c r="G130" s="31">
        <v>0</v>
      </c>
      <c r="H130" s="31">
        <v>10</v>
      </c>
      <c r="I130" s="33"/>
      <c r="J130" s="77"/>
    </row>
    <row r="131" spans="1:10" s="11" customFormat="1" ht="12.75" customHeight="1">
      <c r="A131" s="75"/>
      <c r="B131" s="77"/>
      <c r="C131" s="77"/>
      <c r="D131" s="30">
        <v>2021</v>
      </c>
      <c r="E131" s="31">
        <f t="shared" si="38"/>
        <v>10</v>
      </c>
      <c r="F131" s="31">
        <v>0</v>
      </c>
      <c r="G131" s="31">
        <v>0</v>
      </c>
      <c r="H131" s="31">
        <v>10</v>
      </c>
      <c r="I131" s="33"/>
      <c r="J131" s="77"/>
    </row>
    <row r="132" spans="1:10" s="11" customFormat="1" ht="12.75" customHeight="1">
      <c r="A132" s="75"/>
      <c r="B132" s="77"/>
      <c r="C132" s="77"/>
      <c r="D132" s="30">
        <v>2022</v>
      </c>
      <c r="E132" s="31">
        <f t="shared" si="38"/>
        <v>10</v>
      </c>
      <c r="F132" s="31">
        <v>0</v>
      </c>
      <c r="G132" s="31">
        <v>0</v>
      </c>
      <c r="H132" s="31">
        <v>10</v>
      </c>
      <c r="I132" s="33"/>
      <c r="J132" s="77"/>
    </row>
    <row r="133" spans="1:10" s="11" customFormat="1" ht="12.75" customHeight="1">
      <c r="A133" s="75"/>
      <c r="B133" s="77"/>
      <c r="C133" s="77"/>
      <c r="D133" s="30" t="s">
        <v>16</v>
      </c>
      <c r="E133" s="31">
        <f t="shared" si="38"/>
        <v>80</v>
      </c>
      <c r="F133" s="31">
        <v>0</v>
      </c>
      <c r="G133" s="31">
        <v>0</v>
      </c>
      <c r="H133" s="31">
        <f>H132*8</f>
        <v>80</v>
      </c>
      <c r="I133" s="33"/>
      <c r="J133" s="77"/>
    </row>
    <row r="134" spans="1:10" s="11" customFormat="1" ht="12.75" customHeight="1">
      <c r="A134" s="75"/>
      <c r="B134" s="77"/>
      <c r="C134" s="77"/>
      <c r="D134" s="34" t="s">
        <v>17</v>
      </c>
      <c r="E134" s="31">
        <f t="shared" si="38"/>
        <v>140.3</v>
      </c>
      <c r="F134" s="31">
        <v>0</v>
      </c>
      <c r="G134" s="31">
        <v>0</v>
      </c>
      <c r="H134" s="31">
        <f>SUM(H127:H133)</f>
        <v>140.3</v>
      </c>
      <c r="I134" s="33"/>
      <c r="J134" s="77"/>
    </row>
    <row r="135" spans="1:10" s="11" customFormat="1" ht="12.75" customHeight="1">
      <c r="A135" s="75" t="s">
        <v>58</v>
      </c>
      <c r="B135" s="77" t="s">
        <v>59</v>
      </c>
      <c r="C135" s="77" t="s">
        <v>60</v>
      </c>
      <c r="D135" s="78">
        <v>2018</v>
      </c>
      <c r="E135" s="80">
        <f t="shared" si="38"/>
        <v>8.1</v>
      </c>
      <c r="F135" s="80">
        <v>0</v>
      </c>
      <c r="G135" s="80">
        <v>0</v>
      </c>
      <c r="H135" s="80">
        <v>8.1</v>
      </c>
      <c r="I135" s="79"/>
      <c r="J135" s="77" t="s">
        <v>23</v>
      </c>
    </row>
    <row r="136" spans="1:10" s="11" customFormat="1" ht="12.75" customHeight="1" hidden="1">
      <c r="A136" s="75"/>
      <c r="B136" s="77"/>
      <c r="C136" s="77"/>
      <c r="D136" s="78"/>
      <c r="E136" s="80"/>
      <c r="F136" s="80"/>
      <c r="G136" s="80"/>
      <c r="H136" s="80"/>
      <c r="I136" s="79"/>
      <c r="J136" s="77"/>
    </row>
    <row r="137" spans="1:10" s="11" customFormat="1" ht="12.75" customHeight="1" hidden="1">
      <c r="A137" s="75"/>
      <c r="B137" s="77"/>
      <c r="C137" s="77"/>
      <c r="D137" s="30">
        <v>2019</v>
      </c>
      <c r="E137" s="31">
        <f aca="true" t="shared" si="39" ref="E137:E143">F137+G137+H137+I137</f>
        <v>105</v>
      </c>
      <c r="F137" s="31"/>
      <c r="G137" s="31"/>
      <c r="H137" s="31">
        <v>105</v>
      </c>
      <c r="I137" s="33"/>
      <c r="J137" s="77"/>
    </row>
    <row r="138" spans="1:10" s="11" customFormat="1" ht="12.75" customHeight="1">
      <c r="A138" s="75"/>
      <c r="B138" s="77"/>
      <c r="C138" s="77"/>
      <c r="D138" s="30">
        <v>2020</v>
      </c>
      <c r="E138" s="31">
        <f t="shared" si="39"/>
        <v>5</v>
      </c>
      <c r="F138" s="31">
        <v>0</v>
      </c>
      <c r="G138" s="31">
        <v>0</v>
      </c>
      <c r="H138" s="31">
        <v>5</v>
      </c>
      <c r="I138" s="33"/>
      <c r="J138" s="77"/>
    </row>
    <row r="139" spans="1:10" s="11" customFormat="1" ht="12.75" customHeight="1">
      <c r="A139" s="75"/>
      <c r="B139" s="77"/>
      <c r="C139" s="77"/>
      <c r="D139" s="30">
        <v>2021</v>
      </c>
      <c r="E139" s="31">
        <f t="shared" si="39"/>
        <v>5</v>
      </c>
      <c r="F139" s="31">
        <v>0</v>
      </c>
      <c r="G139" s="31">
        <v>0</v>
      </c>
      <c r="H139" s="31">
        <v>5</v>
      </c>
      <c r="I139" s="33"/>
      <c r="J139" s="77"/>
    </row>
    <row r="140" spans="1:10" s="11" customFormat="1" ht="12.75" customHeight="1">
      <c r="A140" s="75"/>
      <c r="B140" s="77"/>
      <c r="C140" s="77"/>
      <c r="D140" s="30">
        <v>2022</v>
      </c>
      <c r="E140" s="31">
        <f t="shared" si="39"/>
        <v>5</v>
      </c>
      <c r="F140" s="31">
        <v>0</v>
      </c>
      <c r="G140" s="31">
        <v>0</v>
      </c>
      <c r="H140" s="31">
        <v>5</v>
      </c>
      <c r="I140" s="33"/>
      <c r="J140" s="77"/>
    </row>
    <row r="141" spans="1:10" s="11" customFormat="1" ht="12.75" customHeight="1">
      <c r="A141" s="75"/>
      <c r="B141" s="77"/>
      <c r="C141" s="77"/>
      <c r="D141" s="30" t="s">
        <v>16</v>
      </c>
      <c r="E141" s="31">
        <f t="shared" si="39"/>
        <v>40</v>
      </c>
      <c r="F141" s="31">
        <v>0</v>
      </c>
      <c r="G141" s="31">
        <v>0</v>
      </c>
      <c r="H141" s="31">
        <f>H140*8</f>
        <v>40</v>
      </c>
      <c r="I141" s="33"/>
      <c r="J141" s="77"/>
    </row>
    <row r="142" spans="1:10" s="11" customFormat="1" ht="12.75" customHeight="1">
      <c r="A142" s="75"/>
      <c r="B142" s="77"/>
      <c r="C142" s="77"/>
      <c r="D142" s="34" t="s">
        <v>17</v>
      </c>
      <c r="E142" s="31">
        <f t="shared" si="39"/>
        <v>168.1</v>
      </c>
      <c r="F142" s="31">
        <v>0</v>
      </c>
      <c r="G142" s="31">
        <v>0</v>
      </c>
      <c r="H142" s="31">
        <f>SUM(H135:H141)</f>
        <v>168.1</v>
      </c>
      <c r="I142" s="33"/>
      <c r="J142" s="77"/>
    </row>
    <row r="143" spans="1:14" ht="12.75" customHeight="1">
      <c r="A143" s="61" t="s">
        <v>61</v>
      </c>
      <c r="B143" s="62" t="s">
        <v>62</v>
      </c>
      <c r="C143" s="63"/>
      <c r="D143" s="64">
        <v>2018</v>
      </c>
      <c r="E143" s="65">
        <f t="shared" si="39"/>
        <v>95.3</v>
      </c>
      <c r="F143" s="65">
        <f>F151+F159</f>
        <v>0</v>
      </c>
      <c r="G143" s="65">
        <v>0</v>
      </c>
      <c r="H143" s="65">
        <f>H151+H159</f>
        <v>95.3</v>
      </c>
      <c r="I143" s="66">
        <f>I152+I160</f>
        <v>0</v>
      </c>
      <c r="J143" s="67"/>
      <c r="K143" s="11"/>
      <c r="L143" s="11"/>
      <c r="M143" s="11"/>
      <c r="N143" s="11"/>
    </row>
    <row r="144" spans="1:14" ht="0.75" customHeight="1">
      <c r="A144" s="61"/>
      <c r="B144" s="62"/>
      <c r="C144" s="63"/>
      <c r="D144" s="64"/>
      <c r="E144" s="65"/>
      <c r="F144" s="65"/>
      <c r="G144" s="65"/>
      <c r="H144" s="65"/>
      <c r="I144" s="66"/>
      <c r="J144" s="67"/>
      <c r="K144" s="11"/>
      <c r="L144" s="11"/>
      <c r="M144" s="11"/>
      <c r="N144" s="11"/>
    </row>
    <row r="145" spans="1:14" ht="12.75" customHeight="1">
      <c r="A145" s="61"/>
      <c r="B145" s="62"/>
      <c r="C145" s="63"/>
      <c r="D145" s="21">
        <v>2019</v>
      </c>
      <c r="E145" s="43">
        <f aca="true" t="shared" si="40" ref="E145:E150">F145+G145+H145</f>
        <v>40</v>
      </c>
      <c r="F145" s="22">
        <f aca="true" t="shared" si="41" ref="F145:F150">F153+F161</f>
        <v>0</v>
      </c>
      <c r="G145" s="22">
        <f aca="true" t="shared" si="42" ref="G145:G150">G153+G161</f>
        <v>0</v>
      </c>
      <c r="H145" s="44">
        <f aca="true" t="shared" si="43" ref="H145:H150">H153+H161</f>
        <v>40</v>
      </c>
      <c r="I145" s="45">
        <v>0</v>
      </c>
      <c r="J145" s="24"/>
      <c r="K145" s="11"/>
      <c r="L145" s="11"/>
      <c r="M145" s="11"/>
      <c r="N145" s="11"/>
    </row>
    <row r="146" spans="1:10" ht="12.75" customHeight="1">
      <c r="A146" s="61"/>
      <c r="B146" s="62"/>
      <c r="C146" s="63"/>
      <c r="D146" s="21">
        <v>2020</v>
      </c>
      <c r="E146" s="22">
        <f t="shared" si="40"/>
        <v>40</v>
      </c>
      <c r="F146" s="46">
        <f t="shared" si="41"/>
        <v>0</v>
      </c>
      <c r="G146" s="46">
        <f t="shared" si="42"/>
        <v>0</v>
      </c>
      <c r="H146" s="22">
        <f t="shared" si="43"/>
        <v>40</v>
      </c>
      <c r="I146" s="45">
        <v>0</v>
      </c>
      <c r="J146" s="24"/>
    </row>
    <row r="147" spans="1:10" ht="12.75" customHeight="1">
      <c r="A147" s="61"/>
      <c r="B147" s="62"/>
      <c r="C147" s="63"/>
      <c r="D147" s="21">
        <v>2021</v>
      </c>
      <c r="E147" s="22">
        <f t="shared" si="40"/>
        <v>40</v>
      </c>
      <c r="F147" s="22">
        <f t="shared" si="41"/>
        <v>0</v>
      </c>
      <c r="G147" s="22">
        <f t="shared" si="42"/>
        <v>0</v>
      </c>
      <c r="H147" s="22">
        <f t="shared" si="43"/>
        <v>40</v>
      </c>
      <c r="I147" s="45">
        <v>0</v>
      </c>
      <c r="J147" s="24"/>
    </row>
    <row r="148" spans="1:10" ht="12.75" customHeight="1">
      <c r="A148" s="61"/>
      <c r="B148" s="62"/>
      <c r="C148" s="63"/>
      <c r="D148" s="21">
        <v>2022</v>
      </c>
      <c r="E148" s="22">
        <f t="shared" si="40"/>
        <v>40</v>
      </c>
      <c r="F148" s="22">
        <f t="shared" si="41"/>
        <v>0</v>
      </c>
      <c r="G148" s="22">
        <f t="shared" si="42"/>
        <v>0</v>
      </c>
      <c r="H148" s="22">
        <f t="shared" si="43"/>
        <v>40</v>
      </c>
      <c r="I148" s="45">
        <v>0</v>
      </c>
      <c r="J148" s="24"/>
    </row>
    <row r="149" spans="1:10" ht="12.75" customHeight="1">
      <c r="A149" s="61"/>
      <c r="B149" s="62"/>
      <c r="C149" s="63"/>
      <c r="D149" s="21" t="s">
        <v>16</v>
      </c>
      <c r="E149" s="22">
        <f t="shared" si="40"/>
        <v>320</v>
      </c>
      <c r="F149" s="22">
        <f t="shared" si="41"/>
        <v>0</v>
      </c>
      <c r="G149" s="22">
        <f t="shared" si="42"/>
        <v>0</v>
      </c>
      <c r="H149" s="22">
        <f t="shared" si="43"/>
        <v>320</v>
      </c>
      <c r="I149" s="45">
        <v>0</v>
      </c>
      <c r="J149" s="24"/>
    </row>
    <row r="150" spans="1:10" ht="12.75" customHeight="1">
      <c r="A150" s="61"/>
      <c r="B150" s="62"/>
      <c r="C150" s="63"/>
      <c r="D150" s="25" t="s">
        <v>17</v>
      </c>
      <c r="E150" s="26">
        <f t="shared" si="40"/>
        <v>575.3</v>
      </c>
      <c r="F150" s="26">
        <f t="shared" si="41"/>
        <v>0</v>
      </c>
      <c r="G150" s="26">
        <f t="shared" si="42"/>
        <v>0</v>
      </c>
      <c r="H150" s="26">
        <f t="shared" si="43"/>
        <v>575.3</v>
      </c>
      <c r="I150" s="47">
        <v>0</v>
      </c>
      <c r="J150" s="28"/>
    </row>
    <row r="151" spans="1:10" s="11" customFormat="1" ht="12.75" customHeight="1">
      <c r="A151" s="75" t="s">
        <v>63</v>
      </c>
      <c r="B151" s="77" t="s">
        <v>64</v>
      </c>
      <c r="C151" s="70" t="s">
        <v>65</v>
      </c>
      <c r="D151" s="78">
        <v>2018</v>
      </c>
      <c r="E151" s="80">
        <f>F151+G151+H151+I151</f>
        <v>72.3</v>
      </c>
      <c r="F151" s="80">
        <v>0</v>
      </c>
      <c r="G151" s="80">
        <v>0</v>
      </c>
      <c r="H151" s="80">
        <v>72.3</v>
      </c>
      <c r="I151" s="79"/>
      <c r="J151" s="77" t="s">
        <v>23</v>
      </c>
    </row>
    <row r="152" spans="1:10" s="11" customFormat="1" ht="0" customHeight="1" hidden="1">
      <c r="A152" s="75"/>
      <c r="B152" s="77"/>
      <c r="C152" s="77"/>
      <c r="D152" s="78"/>
      <c r="E152" s="80"/>
      <c r="F152" s="80"/>
      <c r="G152" s="80"/>
      <c r="H152" s="80"/>
      <c r="I152" s="79"/>
      <c r="J152" s="77"/>
    </row>
    <row r="153" spans="1:10" s="11" customFormat="1" ht="12.75" customHeight="1">
      <c r="A153" s="75"/>
      <c r="B153" s="77"/>
      <c r="C153" s="77"/>
      <c r="D153" s="30">
        <v>2019</v>
      </c>
      <c r="E153" s="31">
        <f aca="true" t="shared" si="44" ref="E153:E159">F153+G153+H153+I153</f>
        <v>30</v>
      </c>
      <c r="F153" s="31">
        <v>0</v>
      </c>
      <c r="G153" s="31">
        <v>0</v>
      </c>
      <c r="H153" s="31">
        <v>30</v>
      </c>
      <c r="I153" s="33"/>
      <c r="J153" s="77"/>
    </row>
    <row r="154" spans="1:10" s="11" customFormat="1" ht="12.75" customHeight="1">
      <c r="A154" s="75"/>
      <c r="B154" s="77"/>
      <c r="C154" s="77"/>
      <c r="D154" s="30">
        <v>2020</v>
      </c>
      <c r="E154" s="31">
        <f t="shared" si="44"/>
        <v>30</v>
      </c>
      <c r="F154" s="31">
        <v>0</v>
      </c>
      <c r="G154" s="31">
        <v>0</v>
      </c>
      <c r="H154" s="31">
        <v>30</v>
      </c>
      <c r="I154" s="33"/>
      <c r="J154" s="77"/>
    </row>
    <row r="155" spans="1:10" s="11" customFormat="1" ht="12.75" customHeight="1">
      <c r="A155" s="75"/>
      <c r="B155" s="77"/>
      <c r="C155" s="77"/>
      <c r="D155" s="30">
        <v>2021</v>
      </c>
      <c r="E155" s="31">
        <f t="shared" si="44"/>
        <v>30</v>
      </c>
      <c r="F155" s="31">
        <v>0</v>
      </c>
      <c r="G155" s="31">
        <v>0</v>
      </c>
      <c r="H155" s="31">
        <v>30</v>
      </c>
      <c r="I155" s="33"/>
      <c r="J155" s="77"/>
    </row>
    <row r="156" spans="1:10" s="11" customFormat="1" ht="12.75" customHeight="1">
      <c r="A156" s="75"/>
      <c r="B156" s="77"/>
      <c r="C156" s="77"/>
      <c r="D156" s="30">
        <v>2022</v>
      </c>
      <c r="E156" s="31">
        <f t="shared" si="44"/>
        <v>30</v>
      </c>
      <c r="F156" s="31">
        <v>0</v>
      </c>
      <c r="G156" s="31">
        <v>0</v>
      </c>
      <c r="H156" s="31">
        <v>30</v>
      </c>
      <c r="I156" s="33"/>
      <c r="J156" s="77"/>
    </row>
    <row r="157" spans="1:10" s="11" customFormat="1" ht="12.75" customHeight="1">
      <c r="A157" s="75"/>
      <c r="B157" s="77"/>
      <c r="C157" s="77"/>
      <c r="D157" s="30" t="s">
        <v>16</v>
      </c>
      <c r="E157" s="31">
        <f t="shared" si="44"/>
        <v>240</v>
      </c>
      <c r="F157" s="31">
        <v>0</v>
      </c>
      <c r="G157" s="31">
        <v>0</v>
      </c>
      <c r="H157" s="31">
        <f>H156*8</f>
        <v>240</v>
      </c>
      <c r="I157" s="33"/>
      <c r="J157" s="77"/>
    </row>
    <row r="158" spans="1:10" s="11" customFormat="1" ht="12.75" customHeight="1">
      <c r="A158" s="75"/>
      <c r="B158" s="77"/>
      <c r="C158" s="77"/>
      <c r="D158" s="34" t="s">
        <v>17</v>
      </c>
      <c r="E158" s="31">
        <f t="shared" si="44"/>
        <v>432.3</v>
      </c>
      <c r="F158" s="31">
        <v>0</v>
      </c>
      <c r="G158" s="31">
        <v>0</v>
      </c>
      <c r="H158" s="31">
        <f>SUM(H151:H157)</f>
        <v>432.3</v>
      </c>
      <c r="I158" s="33"/>
      <c r="J158" s="77"/>
    </row>
    <row r="159" spans="1:10" s="11" customFormat="1" ht="12.75" customHeight="1">
      <c r="A159" s="75" t="s">
        <v>66</v>
      </c>
      <c r="B159" s="77" t="s">
        <v>67</v>
      </c>
      <c r="C159" s="70" t="s">
        <v>68</v>
      </c>
      <c r="D159" s="78">
        <v>2018</v>
      </c>
      <c r="E159" s="80">
        <f t="shared" si="44"/>
        <v>23</v>
      </c>
      <c r="F159" s="80">
        <v>0</v>
      </c>
      <c r="G159" s="80">
        <v>0</v>
      </c>
      <c r="H159" s="80">
        <v>23</v>
      </c>
      <c r="I159" s="79"/>
      <c r="J159" s="77" t="s">
        <v>23</v>
      </c>
    </row>
    <row r="160" spans="1:10" s="11" customFormat="1" ht="0.75" customHeight="1">
      <c r="A160" s="75"/>
      <c r="B160" s="77"/>
      <c r="C160" s="77"/>
      <c r="D160" s="78"/>
      <c r="E160" s="80"/>
      <c r="F160" s="80"/>
      <c r="G160" s="80"/>
      <c r="H160" s="80"/>
      <c r="I160" s="79"/>
      <c r="J160" s="77"/>
    </row>
    <row r="161" spans="1:10" s="11" customFormat="1" ht="12.75" customHeight="1">
      <c r="A161" s="75"/>
      <c r="B161" s="77"/>
      <c r="C161" s="77"/>
      <c r="D161" s="30">
        <v>2019</v>
      </c>
      <c r="E161" s="31">
        <f aca="true" t="shared" si="45" ref="E161:E167">F161+G161+H161+I161</f>
        <v>10</v>
      </c>
      <c r="F161" s="31">
        <v>0</v>
      </c>
      <c r="G161" s="31">
        <v>0</v>
      </c>
      <c r="H161" s="31">
        <v>10</v>
      </c>
      <c r="I161" s="33"/>
      <c r="J161" s="77"/>
    </row>
    <row r="162" spans="1:10" s="11" customFormat="1" ht="12.75" customHeight="1">
      <c r="A162" s="75"/>
      <c r="B162" s="77"/>
      <c r="C162" s="77"/>
      <c r="D162" s="30">
        <v>2020</v>
      </c>
      <c r="E162" s="31">
        <f t="shared" si="45"/>
        <v>10</v>
      </c>
      <c r="F162" s="31">
        <v>0</v>
      </c>
      <c r="G162" s="31">
        <v>0</v>
      </c>
      <c r="H162" s="31">
        <v>10</v>
      </c>
      <c r="I162" s="33"/>
      <c r="J162" s="77"/>
    </row>
    <row r="163" spans="1:10" s="11" customFormat="1" ht="12.75" customHeight="1">
      <c r="A163" s="75"/>
      <c r="B163" s="77"/>
      <c r="C163" s="77"/>
      <c r="D163" s="30">
        <v>2021</v>
      </c>
      <c r="E163" s="31">
        <f t="shared" si="45"/>
        <v>10</v>
      </c>
      <c r="F163" s="31">
        <v>0</v>
      </c>
      <c r="G163" s="31">
        <v>0</v>
      </c>
      <c r="H163" s="31">
        <v>10</v>
      </c>
      <c r="I163" s="33"/>
      <c r="J163" s="77"/>
    </row>
    <row r="164" spans="1:10" s="11" customFormat="1" ht="12.75" customHeight="1">
      <c r="A164" s="75"/>
      <c r="B164" s="77"/>
      <c r="C164" s="77"/>
      <c r="D164" s="30">
        <v>2022</v>
      </c>
      <c r="E164" s="31">
        <f t="shared" si="45"/>
        <v>10</v>
      </c>
      <c r="F164" s="31">
        <v>0</v>
      </c>
      <c r="G164" s="31">
        <v>0</v>
      </c>
      <c r="H164" s="31">
        <v>10</v>
      </c>
      <c r="I164" s="33"/>
      <c r="J164" s="77"/>
    </row>
    <row r="165" spans="1:10" s="11" customFormat="1" ht="12.75" customHeight="1">
      <c r="A165" s="75"/>
      <c r="B165" s="77"/>
      <c r="C165" s="77"/>
      <c r="D165" s="30" t="s">
        <v>16</v>
      </c>
      <c r="E165" s="31">
        <f t="shared" si="45"/>
        <v>80</v>
      </c>
      <c r="F165" s="31">
        <v>0</v>
      </c>
      <c r="G165" s="31">
        <v>0</v>
      </c>
      <c r="H165" s="31">
        <f>H164*8</f>
        <v>80</v>
      </c>
      <c r="I165" s="33"/>
      <c r="J165" s="77"/>
    </row>
    <row r="166" spans="1:10" s="11" customFormat="1" ht="18.75" customHeight="1">
      <c r="A166" s="75"/>
      <c r="B166" s="77"/>
      <c r="C166" s="77"/>
      <c r="D166" s="34" t="s">
        <v>17</v>
      </c>
      <c r="E166" s="31">
        <f t="shared" si="45"/>
        <v>143</v>
      </c>
      <c r="F166" s="31">
        <v>0</v>
      </c>
      <c r="G166" s="31">
        <v>0</v>
      </c>
      <c r="H166" s="31">
        <f>SUM(H159:H165)</f>
        <v>143</v>
      </c>
      <c r="I166" s="33"/>
      <c r="J166" s="77"/>
    </row>
    <row r="167" spans="1:11" ht="12" customHeight="1">
      <c r="A167" s="61" t="s">
        <v>69</v>
      </c>
      <c r="B167" s="62" t="s">
        <v>70</v>
      </c>
      <c r="C167" s="63"/>
      <c r="D167" s="64">
        <v>2018</v>
      </c>
      <c r="E167" s="65">
        <f t="shared" si="45"/>
        <v>1094</v>
      </c>
      <c r="F167" s="65">
        <f>F192</f>
        <v>0</v>
      </c>
      <c r="G167" s="65">
        <f>G175+G183+G191</f>
        <v>0</v>
      </c>
      <c r="H167" s="65">
        <f>H175+H183+H191</f>
        <v>1094</v>
      </c>
      <c r="I167" s="66">
        <f>I175+I183+I191</f>
        <v>0</v>
      </c>
      <c r="J167" s="36"/>
      <c r="K167" s="11"/>
    </row>
    <row r="168" spans="1:10" ht="12.75" customHeight="1" hidden="1">
      <c r="A168" s="61"/>
      <c r="B168" s="62"/>
      <c r="C168" s="63"/>
      <c r="D168" s="64"/>
      <c r="E168" s="65"/>
      <c r="F168" s="65"/>
      <c r="G168" s="65"/>
      <c r="H168" s="65"/>
      <c r="I168" s="66"/>
      <c r="J168" s="24"/>
    </row>
    <row r="169" spans="1:10" ht="12.75" customHeight="1">
      <c r="A169" s="61"/>
      <c r="B169" s="62"/>
      <c r="C169" s="63"/>
      <c r="D169" s="21">
        <v>2019</v>
      </c>
      <c r="E169" s="22">
        <f aca="true" t="shared" si="46" ref="E169:E175">F169+G169+H169+I169</f>
        <v>410.9</v>
      </c>
      <c r="F169" s="22">
        <f aca="true" t="shared" si="47" ref="F169:F174">F193</f>
        <v>0</v>
      </c>
      <c r="G169" s="22">
        <f aca="true" t="shared" si="48" ref="G169:G174">G177+G185+G193</f>
        <v>0</v>
      </c>
      <c r="H169" s="22">
        <f aca="true" t="shared" si="49" ref="H169:H174">H177+H185+H193</f>
        <v>410.9</v>
      </c>
      <c r="I169" s="23">
        <f aca="true" t="shared" si="50" ref="I169:I174">I177+I185+I193</f>
        <v>0</v>
      </c>
      <c r="J169" s="24"/>
    </row>
    <row r="170" spans="1:10" ht="12.75" customHeight="1">
      <c r="A170" s="61"/>
      <c r="B170" s="62"/>
      <c r="C170" s="63"/>
      <c r="D170" s="21">
        <v>2020</v>
      </c>
      <c r="E170" s="22">
        <f t="shared" si="46"/>
        <v>522.3</v>
      </c>
      <c r="F170" s="22">
        <f t="shared" si="47"/>
        <v>0</v>
      </c>
      <c r="G170" s="22">
        <f t="shared" si="48"/>
        <v>0</v>
      </c>
      <c r="H170" s="22">
        <f t="shared" si="49"/>
        <v>522.3</v>
      </c>
      <c r="I170" s="23">
        <f t="shared" si="50"/>
        <v>0</v>
      </c>
      <c r="J170" s="24"/>
    </row>
    <row r="171" spans="1:10" ht="12.75" customHeight="1">
      <c r="A171" s="61"/>
      <c r="B171" s="62"/>
      <c r="C171" s="63"/>
      <c r="D171" s="21">
        <v>2021</v>
      </c>
      <c r="E171" s="22">
        <f t="shared" si="46"/>
        <v>561.7</v>
      </c>
      <c r="F171" s="22">
        <f t="shared" si="47"/>
        <v>0</v>
      </c>
      <c r="G171" s="22">
        <f t="shared" si="48"/>
        <v>0</v>
      </c>
      <c r="H171" s="22">
        <f t="shared" si="49"/>
        <v>561.7</v>
      </c>
      <c r="I171" s="23">
        <f t="shared" si="50"/>
        <v>0</v>
      </c>
      <c r="J171" s="24"/>
    </row>
    <row r="172" spans="1:10" ht="12.75" customHeight="1">
      <c r="A172" s="61"/>
      <c r="B172" s="62"/>
      <c r="C172" s="63"/>
      <c r="D172" s="21">
        <v>2022</v>
      </c>
      <c r="E172" s="22">
        <f t="shared" si="46"/>
        <v>561.7</v>
      </c>
      <c r="F172" s="22">
        <f t="shared" si="47"/>
        <v>0</v>
      </c>
      <c r="G172" s="22">
        <f t="shared" si="48"/>
        <v>0</v>
      </c>
      <c r="H172" s="22">
        <f t="shared" si="49"/>
        <v>561.7</v>
      </c>
      <c r="I172" s="23">
        <f t="shared" si="50"/>
        <v>0</v>
      </c>
      <c r="J172" s="24"/>
    </row>
    <row r="173" spans="1:10" ht="12.75" customHeight="1">
      <c r="A173" s="61"/>
      <c r="B173" s="62"/>
      <c r="C173" s="63"/>
      <c r="D173" s="21" t="s">
        <v>16</v>
      </c>
      <c r="E173" s="22">
        <f t="shared" si="46"/>
        <v>4493.6</v>
      </c>
      <c r="F173" s="22">
        <f t="shared" si="47"/>
        <v>0</v>
      </c>
      <c r="G173" s="22">
        <f t="shared" si="48"/>
        <v>0</v>
      </c>
      <c r="H173" s="22">
        <f t="shared" si="49"/>
        <v>4493.6</v>
      </c>
      <c r="I173" s="23">
        <f t="shared" si="50"/>
        <v>0</v>
      </c>
      <c r="J173" s="24"/>
    </row>
    <row r="174" spans="1:10" ht="12.75" customHeight="1">
      <c r="A174" s="61"/>
      <c r="B174" s="62"/>
      <c r="C174" s="63"/>
      <c r="D174" s="25" t="s">
        <v>17</v>
      </c>
      <c r="E174" s="26">
        <f t="shared" si="46"/>
        <v>7644.2</v>
      </c>
      <c r="F174" s="48">
        <f t="shared" si="47"/>
        <v>0</v>
      </c>
      <c r="G174" s="26">
        <f t="shared" si="48"/>
        <v>0</v>
      </c>
      <c r="H174" s="26">
        <f t="shared" si="49"/>
        <v>7644.2</v>
      </c>
      <c r="I174" s="27">
        <f t="shared" si="50"/>
        <v>0</v>
      </c>
      <c r="J174" s="28"/>
    </row>
    <row r="175" spans="1:10" s="11" customFormat="1" ht="12.75" customHeight="1">
      <c r="A175" s="81" t="s">
        <v>71</v>
      </c>
      <c r="B175" s="70" t="s">
        <v>72</v>
      </c>
      <c r="C175" s="70" t="s">
        <v>73</v>
      </c>
      <c r="D175" s="84">
        <v>2018</v>
      </c>
      <c r="E175" s="73">
        <f t="shared" si="46"/>
        <v>127.2</v>
      </c>
      <c r="F175" s="73">
        <v>0</v>
      </c>
      <c r="G175" s="73">
        <v>0</v>
      </c>
      <c r="H175" s="73">
        <v>127.2</v>
      </c>
      <c r="I175" s="72"/>
      <c r="J175" s="70" t="s">
        <v>23</v>
      </c>
    </row>
    <row r="176" spans="1:10" s="11" customFormat="1" ht="0.75" customHeight="1">
      <c r="A176" s="81"/>
      <c r="B176" s="70"/>
      <c r="C176" s="70"/>
      <c r="D176" s="84"/>
      <c r="E176" s="73"/>
      <c r="F176" s="73"/>
      <c r="G176" s="73"/>
      <c r="H176" s="73"/>
      <c r="I176" s="72"/>
      <c r="J176" s="70"/>
    </row>
    <row r="177" spans="1:10" s="11" customFormat="1" ht="12.75" customHeight="1">
      <c r="A177" s="81"/>
      <c r="B177" s="70"/>
      <c r="C177" s="70"/>
      <c r="D177" s="30">
        <v>2019</v>
      </c>
      <c r="E177" s="31">
        <f aca="true" t="shared" si="51" ref="E177:E183">F177+G177+H177+I177</f>
        <v>18</v>
      </c>
      <c r="F177" s="31">
        <v>0</v>
      </c>
      <c r="G177" s="31">
        <v>0</v>
      </c>
      <c r="H177" s="31">
        <v>18</v>
      </c>
      <c r="I177" s="33"/>
      <c r="J177" s="70"/>
    </row>
    <row r="178" spans="1:10" s="11" customFormat="1" ht="12.75" customHeight="1">
      <c r="A178" s="81"/>
      <c r="B178" s="70"/>
      <c r="C178" s="70"/>
      <c r="D178" s="30">
        <v>2020</v>
      </c>
      <c r="E178" s="31">
        <f t="shared" si="51"/>
        <v>18</v>
      </c>
      <c r="F178" s="31">
        <v>0</v>
      </c>
      <c r="G178" s="31">
        <v>0</v>
      </c>
      <c r="H178" s="31">
        <v>18</v>
      </c>
      <c r="I178" s="33"/>
      <c r="J178" s="70"/>
    </row>
    <row r="179" spans="1:10" s="11" customFormat="1" ht="12.75" customHeight="1">
      <c r="A179" s="81"/>
      <c r="B179" s="70"/>
      <c r="C179" s="70"/>
      <c r="D179" s="30">
        <v>2021</v>
      </c>
      <c r="E179" s="31">
        <f t="shared" si="51"/>
        <v>18</v>
      </c>
      <c r="F179" s="31">
        <v>0</v>
      </c>
      <c r="G179" s="31">
        <v>0</v>
      </c>
      <c r="H179" s="31">
        <v>18</v>
      </c>
      <c r="I179" s="33"/>
      <c r="J179" s="70"/>
    </row>
    <row r="180" spans="1:10" s="11" customFormat="1" ht="12.75" customHeight="1">
      <c r="A180" s="81"/>
      <c r="B180" s="70"/>
      <c r="C180" s="70"/>
      <c r="D180" s="30">
        <v>2022</v>
      </c>
      <c r="E180" s="31">
        <f t="shared" si="51"/>
        <v>18</v>
      </c>
      <c r="F180" s="31">
        <v>0</v>
      </c>
      <c r="G180" s="31">
        <v>0</v>
      </c>
      <c r="H180" s="31">
        <v>18</v>
      </c>
      <c r="I180" s="33"/>
      <c r="J180" s="70"/>
    </row>
    <row r="181" spans="1:10" s="11" customFormat="1" ht="12.75" customHeight="1">
      <c r="A181" s="81"/>
      <c r="B181" s="70"/>
      <c r="C181" s="70"/>
      <c r="D181" s="30" t="s">
        <v>16</v>
      </c>
      <c r="E181" s="31">
        <f t="shared" si="51"/>
        <v>144</v>
      </c>
      <c r="F181" s="31">
        <v>0</v>
      </c>
      <c r="G181" s="31">
        <v>0</v>
      </c>
      <c r="H181" s="31">
        <f>H180*8</f>
        <v>144</v>
      </c>
      <c r="I181" s="33"/>
      <c r="J181" s="70"/>
    </row>
    <row r="182" spans="1:10" s="11" customFormat="1" ht="21" customHeight="1">
      <c r="A182" s="81"/>
      <c r="B182" s="70"/>
      <c r="C182" s="70"/>
      <c r="D182" s="34" t="s">
        <v>17</v>
      </c>
      <c r="E182" s="31">
        <f t="shared" si="51"/>
        <v>343.2</v>
      </c>
      <c r="F182" s="31">
        <v>0</v>
      </c>
      <c r="G182" s="31">
        <v>0</v>
      </c>
      <c r="H182" s="31">
        <f>SUM(H175:H181)</f>
        <v>343.2</v>
      </c>
      <c r="I182" s="33"/>
      <c r="J182" s="70"/>
    </row>
    <row r="183" spans="1:10" s="11" customFormat="1" ht="12" customHeight="1">
      <c r="A183" s="75" t="s">
        <v>74</v>
      </c>
      <c r="B183" s="77" t="s">
        <v>75</v>
      </c>
      <c r="C183" s="77" t="s">
        <v>73</v>
      </c>
      <c r="D183" s="78">
        <v>2018</v>
      </c>
      <c r="E183" s="80">
        <f t="shared" si="51"/>
        <v>741.8</v>
      </c>
      <c r="F183" s="80">
        <v>0</v>
      </c>
      <c r="G183" s="80">
        <v>0</v>
      </c>
      <c r="H183" s="80">
        <v>741.8</v>
      </c>
      <c r="I183" s="79"/>
      <c r="J183" s="77" t="s">
        <v>23</v>
      </c>
    </row>
    <row r="184" spans="1:10" s="11" customFormat="1" ht="12.75" customHeight="1" hidden="1">
      <c r="A184" s="75"/>
      <c r="B184" s="77"/>
      <c r="C184" s="77"/>
      <c r="D184" s="78"/>
      <c r="E184" s="80"/>
      <c r="F184" s="80"/>
      <c r="G184" s="80"/>
      <c r="H184" s="80"/>
      <c r="I184" s="79"/>
      <c r="J184" s="77"/>
    </row>
    <row r="185" spans="1:10" s="11" customFormat="1" ht="12.75" customHeight="1">
      <c r="A185" s="75"/>
      <c r="B185" s="77"/>
      <c r="C185" s="77"/>
      <c r="D185" s="30">
        <v>2019</v>
      </c>
      <c r="E185" s="31">
        <f aca="true" t="shared" si="52" ref="E185:E191">F185+G185+H185+I185</f>
        <v>192.9</v>
      </c>
      <c r="F185" s="31">
        <v>0</v>
      </c>
      <c r="G185" s="31">
        <v>0</v>
      </c>
      <c r="H185" s="31">
        <v>192.9</v>
      </c>
      <c r="I185" s="33"/>
      <c r="J185" s="77"/>
    </row>
    <row r="186" spans="1:10" s="11" customFormat="1" ht="12.75" customHeight="1">
      <c r="A186" s="75"/>
      <c r="B186" s="77"/>
      <c r="C186" s="77"/>
      <c r="D186" s="30">
        <v>2020</v>
      </c>
      <c r="E186" s="31">
        <f t="shared" si="52"/>
        <v>304.3</v>
      </c>
      <c r="F186" s="31">
        <v>0</v>
      </c>
      <c r="G186" s="31">
        <v>0</v>
      </c>
      <c r="H186" s="31">
        <v>304.3</v>
      </c>
      <c r="I186" s="33"/>
      <c r="J186" s="77"/>
    </row>
    <row r="187" spans="1:10" s="11" customFormat="1" ht="12.75" customHeight="1">
      <c r="A187" s="75"/>
      <c r="B187" s="77"/>
      <c r="C187" s="77"/>
      <c r="D187" s="30">
        <v>2021</v>
      </c>
      <c r="E187" s="31">
        <f t="shared" si="52"/>
        <v>343.7</v>
      </c>
      <c r="F187" s="31">
        <v>0</v>
      </c>
      <c r="G187" s="31">
        <v>0</v>
      </c>
      <c r="H187" s="31">
        <v>343.7</v>
      </c>
      <c r="I187" s="33"/>
      <c r="J187" s="77"/>
    </row>
    <row r="188" spans="1:10" s="11" customFormat="1" ht="12.75" customHeight="1">
      <c r="A188" s="75"/>
      <c r="B188" s="77"/>
      <c r="C188" s="77"/>
      <c r="D188" s="30">
        <v>2022</v>
      </c>
      <c r="E188" s="31">
        <f t="shared" si="52"/>
        <v>343.7</v>
      </c>
      <c r="F188" s="31">
        <v>0</v>
      </c>
      <c r="G188" s="31">
        <v>0</v>
      </c>
      <c r="H188" s="31">
        <v>343.7</v>
      </c>
      <c r="I188" s="33"/>
      <c r="J188" s="77"/>
    </row>
    <row r="189" spans="1:10" s="11" customFormat="1" ht="12.75" customHeight="1">
      <c r="A189" s="75"/>
      <c r="B189" s="77"/>
      <c r="C189" s="77"/>
      <c r="D189" s="30" t="s">
        <v>16</v>
      </c>
      <c r="E189" s="31">
        <f t="shared" si="52"/>
        <v>2749.6</v>
      </c>
      <c r="F189" s="31">
        <v>0</v>
      </c>
      <c r="G189" s="31">
        <v>0</v>
      </c>
      <c r="H189" s="31">
        <f>H188*8</f>
        <v>2749.6</v>
      </c>
      <c r="I189" s="33"/>
      <c r="J189" s="77"/>
    </row>
    <row r="190" spans="1:10" s="11" customFormat="1" ht="26.25" customHeight="1">
      <c r="A190" s="75"/>
      <c r="B190" s="77"/>
      <c r="C190" s="77"/>
      <c r="D190" s="34" t="s">
        <v>17</v>
      </c>
      <c r="E190" s="31">
        <f t="shared" si="52"/>
        <v>4676</v>
      </c>
      <c r="F190" s="31">
        <v>0</v>
      </c>
      <c r="G190" s="31">
        <v>0</v>
      </c>
      <c r="H190" s="31">
        <f>SUM(H183:H189)</f>
        <v>4676</v>
      </c>
      <c r="I190" s="33"/>
      <c r="J190" s="77"/>
    </row>
    <row r="191" spans="1:10" s="11" customFormat="1" ht="12.75" customHeight="1">
      <c r="A191" s="69" t="s">
        <v>76</v>
      </c>
      <c r="B191" s="74" t="s">
        <v>77</v>
      </c>
      <c r="C191" s="74" t="s">
        <v>73</v>
      </c>
      <c r="D191" s="84">
        <v>2018</v>
      </c>
      <c r="E191" s="80">
        <f t="shared" si="52"/>
        <v>225</v>
      </c>
      <c r="F191" s="80">
        <v>0</v>
      </c>
      <c r="G191" s="80">
        <v>0</v>
      </c>
      <c r="H191" s="80">
        <v>225</v>
      </c>
      <c r="I191" s="79"/>
      <c r="J191" s="74" t="s">
        <v>23</v>
      </c>
    </row>
    <row r="192" spans="1:10" s="11" customFormat="1" ht="0.75" customHeight="1">
      <c r="A192" s="69"/>
      <c r="B192" s="74"/>
      <c r="C192" s="74"/>
      <c r="D192" s="84"/>
      <c r="E192" s="80"/>
      <c r="F192" s="80"/>
      <c r="G192" s="80"/>
      <c r="H192" s="80"/>
      <c r="I192" s="79"/>
      <c r="J192" s="74"/>
    </row>
    <row r="193" spans="1:10" s="11" customFormat="1" ht="12.75" customHeight="1">
      <c r="A193" s="69"/>
      <c r="B193" s="74"/>
      <c r="C193" s="74"/>
      <c r="D193" s="30">
        <v>2019</v>
      </c>
      <c r="E193" s="31">
        <f aca="true" t="shared" si="53" ref="E193:E199">F193+G193+H193+I193</f>
        <v>200</v>
      </c>
      <c r="F193" s="31">
        <v>0</v>
      </c>
      <c r="G193" s="31">
        <v>0</v>
      </c>
      <c r="H193" s="31">
        <v>200</v>
      </c>
      <c r="I193" s="33"/>
      <c r="J193" s="74"/>
    </row>
    <row r="194" spans="1:10" s="11" customFormat="1" ht="12.75" customHeight="1">
      <c r="A194" s="69"/>
      <c r="B194" s="74"/>
      <c r="C194" s="74"/>
      <c r="D194" s="30">
        <v>2020</v>
      </c>
      <c r="E194" s="31">
        <f t="shared" si="53"/>
        <v>200</v>
      </c>
      <c r="F194" s="31">
        <v>0</v>
      </c>
      <c r="G194" s="31">
        <v>0</v>
      </c>
      <c r="H194" s="31">
        <v>200</v>
      </c>
      <c r="I194" s="33"/>
      <c r="J194" s="74"/>
    </row>
    <row r="195" spans="1:10" s="11" customFormat="1" ht="12.75" customHeight="1">
      <c r="A195" s="69"/>
      <c r="B195" s="74"/>
      <c r="C195" s="74"/>
      <c r="D195" s="30">
        <v>2021</v>
      </c>
      <c r="E195" s="31">
        <f t="shared" si="53"/>
        <v>200</v>
      </c>
      <c r="F195" s="31">
        <v>0</v>
      </c>
      <c r="G195" s="31">
        <v>0</v>
      </c>
      <c r="H195" s="31">
        <v>200</v>
      </c>
      <c r="I195" s="33"/>
      <c r="J195" s="74"/>
    </row>
    <row r="196" spans="1:10" s="11" customFormat="1" ht="12.75" customHeight="1">
      <c r="A196" s="69"/>
      <c r="B196" s="74"/>
      <c r="C196" s="74"/>
      <c r="D196" s="30">
        <v>2022</v>
      </c>
      <c r="E196" s="31">
        <f t="shared" si="53"/>
        <v>200</v>
      </c>
      <c r="F196" s="31">
        <v>0</v>
      </c>
      <c r="G196" s="31">
        <v>0</v>
      </c>
      <c r="H196" s="31">
        <v>200</v>
      </c>
      <c r="I196" s="33"/>
      <c r="J196" s="74"/>
    </row>
    <row r="197" spans="1:10" s="11" customFormat="1" ht="12.75" customHeight="1">
      <c r="A197" s="69"/>
      <c r="B197" s="74"/>
      <c r="C197" s="74"/>
      <c r="D197" s="30" t="s">
        <v>16</v>
      </c>
      <c r="E197" s="31">
        <f t="shared" si="53"/>
        <v>1600</v>
      </c>
      <c r="F197" s="31">
        <v>0</v>
      </c>
      <c r="G197" s="31">
        <v>0</v>
      </c>
      <c r="H197" s="31">
        <f>H196*8</f>
        <v>1600</v>
      </c>
      <c r="I197" s="33"/>
      <c r="J197" s="74"/>
    </row>
    <row r="198" spans="1:10" s="11" customFormat="1" ht="26.25" customHeight="1">
      <c r="A198" s="69"/>
      <c r="B198" s="74"/>
      <c r="C198" s="74"/>
      <c r="D198" s="40" t="s">
        <v>17</v>
      </c>
      <c r="E198" s="31">
        <f t="shared" si="53"/>
        <v>2625</v>
      </c>
      <c r="F198" s="41">
        <v>0</v>
      </c>
      <c r="G198" s="41">
        <f>SUM(G191:G197)</f>
        <v>0</v>
      </c>
      <c r="H198" s="41">
        <f>SUM(H191:H197)</f>
        <v>2625</v>
      </c>
      <c r="I198" s="42"/>
      <c r="J198" s="74"/>
    </row>
    <row r="199" spans="1:10" ht="12.75" customHeight="1">
      <c r="A199" s="61" t="s">
        <v>78</v>
      </c>
      <c r="B199" s="62" t="s">
        <v>79</v>
      </c>
      <c r="C199" s="85"/>
      <c r="D199" s="64">
        <v>2018</v>
      </c>
      <c r="E199" s="65">
        <f t="shared" si="53"/>
        <v>4754.7</v>
      </c>
      <c r="F199" s="65">
        <f>F207+F215+F223</f>
        <v>0</v>
      </c>
      <c r="G199" s="65">
        <f>G207+G215+G223</f>
        <v>82.9</v>
      </c>
      <c r="H199" s="65">
        <f>H207+H215+H223</f>
        <v>4671.8</v>
      </c>
      <c r="I199" s="66">
        <f>I207+I215+I223</f>
        <v>0</v>
      </c>
      <c r="J199" s="67"/>
    </row>
    <row r="200" spans="1:10" ht="0.75" customHeight="1">
      <c r="A200" s="61"/>
      <c r="B200" s="62"/>
      <c r="C200" s="85"/>
      <c r="D200" s="64"/>
      <c r="E200" s="65"/>
      <c r="F200" s="65"/>
      <c r="G200" s="65"/>
      <c r="H200" s="65"/>
      <c r="I200" s="66"/>
      <c r="J200" s="67"/>
    </row>
    <row r="201" spans="1:11" ht="12.75" customHeight="1">
      <c r="A201" s="61"/>
      <c r="B201" s="62"/>
      <c r="C201" s="85"/>
      <c r="D201" s="21">
        <v>2019</v>
      </c>
      <c r="E201" s="22">
        <f aca="true" t="shared" si="54" ref="E201:E207">F201+G201+H201+I201</f>
        <v>3882.9500000000003</v>
      </c>
      <c r="F201" s="22">
        <f aca="true" t="shared" si="55" ref="F201:F206">F209+F217+F225</f>
        <v>0</v>
      </c>
      <c r="G201" s="22">
        <f aca="true" t="shared" si="56" ref="G201:G206">G209+G217+G225</f>
        <v>103.4</v>
      </c>
      <c r="H201" s="22">
        <f aca="true" t="shared" si="57" ref="H201:H206">H209+H217+H225</f>
        <v>3779.55</v>
      </c>
      <c r="I201" s="23">
        <f aca="true" t="shared" si="58" ref="I201:I206">I209+I217+I225</f>
        <v>0</v>
      </c>
      <c r="J201" s="24"/>
      <c r="K201" s="11"/>
    </row>
    <row r="202" spans="1:10" ht="12.75" customHeight="1">
      <c r="A202" s="61"/>
      <c r="B202" s="62"/>
      <c r="C202" s="85"/>
      <c r="D202" s="21">
        <v>2020</v>
      </c>
      <c r="E202" s="22">
        <f t="shared" si="54"/>
        <v>3847.9500000000003</v>
      </c>
      <c r="F202" s="22">
        <f t="shared" si="55"/>
        <v>0</v>
      </c>
      <c r="G202" s="22">
        <f t="shared" si="56"/>
        <v>103.4</v>
      </c>
      <c r="H202" s="22">
        <f t="shared" si="57"/>
        <v>3744.55</v>
      </c>
      <c r="I202" s="23">
        <f t="shared" si="58"/>
        <v>0</v>
      </c>
      <c r="J202" s="24"/>
    </row>
    <row r="203" spans="1:10" ht="12.75" customHeight="1">
      <c r="A203" s="61"/>
      <c r="B203" s="62"/>
      <c r="C203" s="85"/>
      <c r="D203" s="21">
        <v>2021</v>
      </c>
      <c r="E203" s="22">
        <f t="shared" si="54"/>
        <v>3847.9500000000003</v>
      </c>
      <c r="F203" s="22">
        <f t="shared" si="55"/>
        <v>0</v>
      </c>
      <c r="G203" s="22">
        <f t="shared" si="56"/>
        <v>103.4</v>
      </c>
      <c r="H203" s="22">
        <f t="shared" si="57"/>
        <v>3744.55</v>
      </c>
      <c r="I203" s="23">
        <f t="shared" si="58"/>
        <v>0</v>
      </c>
      <c r="J203" s="24"/>
    </row>
    <row r="204" spans="1:10" ht="12.75" customHeight="1">
      <c r="A204" s="61"/>
      <c r="B204" s="62"/>
      <c r="C204" s="85"/>
      <c r="D204" s="21">
        <v>2022</v>
      </c>
      <c r="E204" s="22">
        <f t="shared" si="54"/>
        <v>3847.9500000000003</v>
      </c>
      <c r="F204" s="22">
        <f t="shared" si="55"/>
        <v>0</v>
      </c>
      <c r="G204" s="22">
        <f t="shared" si="56"/>
        <v>103.4</v>
      </c>
      <c r="H204" s="22">
        <f t="shared" si="57"/>
        <v>3744.55</v>
      </c>
      <c r="I204" s="23">
        <f t="shared" si="58"/>
        <v>0</v>
      </c>
      <c r="J204" s="24"/>
    </row>
    <row r="205" spans="1:10" ht="12.75" customHeight="1">
      <c r="A205" s="61"/>
      <c r="B205" s="62"/>
      <c r="C205" s="85"/>
      <c r="D205" s="21" t="s">
        <v>16</v>
      </c>
      <c r="E205" s="22">
        <f t="shared" si="54"/>
        <v>30783.600000000002</v>
      </c>
      <c r="F205" s="22">
        <f t="shared" si="55"/>
        <v>0</v>
      </c>
      <c r="G205" s="22">
        <f t="shared" si="56"/>
        <v>827.2</v>
      </c>
      <c r="H205" s="22">
        <f t="shared" si="57"/>
        <v>29956.4</v>
      </c>
      <c r="I205" s="23">
        <f t="shared" si="58"/>
        <v>0</v>
      </c>
      <c r="J205" s="24"/>
    </row>
    <row r="206" spans="1:10" ht="12.75" customHeight="1">
      <c r="A206" s="61"/>
      <c r="B206" s="62"/>
      <c r="C206" s="85"/>
      <c r="D206" s="25" t="s">
        <v>17</v>
      </c>
      <c r="E206" s="26">
        <f t="shared" si="54"/>
        <v>50965.09999999999</v>
      </c>
      <c r="F206" s="46">
        <f t="shared" si="55"/>
        <v>0</v>
      </c>
      <c r="G206" s="48">
        <f t="shared" si="56"/>
        <v>1323.7</v>
      </c>
      <c r="H206" s="26">
        <f t="shared" si="57"/>
        <v>49641.399999999994</v>
      </c>
      <c r="I206" s="27">
        <f t="shared" si="58"/>
        <v>0</v>
      </c>
      <c r="J206" s="28"/>
    </row>
    <row r="207" spans="1:10" s="11" customFormat="1" ht="12" customHeight="1">
      <c r="A207" s="81" t="s">
        <v>80</v>
      </c>
      <c r="B207" s="70" t="s">
        <v>81</v>
      </c>
      <c r="C207" s="70" t="s">
        <v>82</v>
      </c>
      <c r="D207" s="84">
        <v>2018</v>
      </c>
      <c r="E207" s="73">
        <f t="shared" si="54"/>
        <v>760.3</v>
      </c>
      <c r="F207" s="80">
        <v>0</v>
      </c>
      <c r="G207" s="73">
        <v>0</v>
      </c>
      <c r="H207" s="73">
        <v>760.3</v>
      </c>
      <c r="I207" s="72"/>
      <c r="J207" s="70" t="s">
        <v>23</v>
      </c>
    </row>
    <row r="208" spans="1:10" s="11" customFormat="1" ht="12.75" customHeight="1" hidden="1">
      <c r="A208" s="81"/>
      <c r="B208" s="70"/>
      <c r="C208" s="70"/>
      <c r="D208" s="84"/>
      <c r="E208" s="73"/>
      <c r="F208" s="73"/>
      <c r="G208" s="73"/>
      <c r="H208" s="73"/>
      <c r="I208" s="72"/>
      <c r="J208" s="70"/>
    </row>
    <row r="209" spans="1:10" s="11" customFormat="1" ht="12.75" customHeight="1">
      <c r="A209" s="81"/>
      <c r="B209" s="70"/>
      <c r="C209" s="70"/>
      <c r="D209" s="30">
        <v>2019</v>
      </c>
      <c r="E209" s="31">
        <f aca="true" t="shared" si="59" ref="E209:E215">F209+G209+H209+I209</f>
        <v>506.9</v>
      </c>
      <c r="F209" s="31">
        <v>0</v>
      </c>
      <c r="G209" s="31">
        <v>0</v>
      </c>
      <c r="H209" s="31">
        <v>506.9</v>
      </c>
      <c r="I209" s="33"/>
      <c r="J209" s="70"/>
    </row>
    <row r="210" spans="1:10" s="11" customFormat="1" ht="12.75" customHeight="1">
      <c r="A210" s="81"/>
      <c r="B210" s="70"/>
      <c r="C210" s="70"/>
      <c r="D210" s="30">
        <v>2020</v>
      </c>
      <c r="E210" s="31">
        <f t="shared" si="59"/>
        <v>506.9</v>
      </c>
      <c r="F210" s="31">
        <v>0</v>
      </c>
      <c r="G210" s="31">
        <v>0</v>
      </c>
      <c r="H210" s="31">
        <v>506.9</v>
      </c>
      <c r="I210" s="33"/>
      <c r="J210" s="70"/>
    </row>
    <row r="211" spans="1:10" s="11" customFormat="1" ht="12.75" customHeight="1">
      <c r="A211" s="81"/>
      <c r="B211" s="70"/>
      <c r="C211" s="70"/>
      <c r="D211" s="30">
        <v>2021</v>
      </c>
      <c r="E211" s="31">
        <f t="shared" si="59"/>
        <v>506.9</v>
      </c>
      <c r="F211" s="31">
        <v>0</v>
      </c>
      <c r="G211" s="31">
        <v>0</v>
      </c>
      <c r="H211" s="31">
        <v>506.9</v>
      </c>
      <c r="I211" s="33"/>
      <c r="J211" s="70"/>
    </row>
    <row r="212" spans="1:10" s="11" customFormat="1" ht="12.75" customHeight="1">
      <c r="A212" s="81"/>
      <c r="B212" s="70"/>
      <c r="C212" s="70"/>
      <c r="D212" s="30">
        <v>2022</v>
      </c>
      <c r="E212" s="31">
        <f t="shared" si="59"/>
        <v>506.9</v>
      </c>
      <c r="F212" s="31">
        <v>0</v>
      </c>
      <c r="G212" s="31">
        <v>0</v>
      </c>
      <c r="H212" s="31">
        <v>506.9</v>
      </c>
      <c r="I212" s="33"/>
      <c r="J212" s="70"/>
    </row>
    <row r="213" spans="1:10" s="11" customFormat="1" ht="12.75" customHeight="1">
      <c r="A213" s="81"/>
      <c r="B213" s="70"/>
      <c r="C213" s="70"/>
      <c r="D213" s="30" t="s">
        <v>16</v>
      </c>
      <c r="E213" s="31">
        <f t="shared" si="59"/>
        <v>4055.2</v>
      </c>
      <c r="F213" s="31">
        <v>0</v>
      </c>
      <c r="G213" s="31">
        <v>0</v>
      </c>
      <c r="H213" s="31">
        <f>H212*8</f>
        <v>4055.2</v>
      </c>
      <c r="I213" s="33"/>
      <c r="J213" s="70"/>
    </row>
    <row r="214" spans="1:10" s="11" customFormat="1" ht="12.75" customHeight="1">
      <c r="A214" s="81"/>
      <c r="B214" s="70"/>
      <c r="C214" s="70"/>
      <c r="D214" s="34" t="s">
        <v>17</v>
      </c>
      <c r="E214" s="31">
        <f t="shared" si="59"/>
        <v>6843.1</v>
      </c>
      <c r="F214" s="31">
        <v>0</v>
      </c>
      <c r="G214" s="31">
        <f>SUM(G207:G213)</f>
        <v>0</v>
      </c>
      <c r="H214" s="31">
        <f>SUM(H207:H213)</f>
        <v>6843.1</v>
      </c>
      <c r="I214" s="33"/>
      <c r="J214" s="70"/>
    </row>
    <row r="215" spans="1:10" s="11" customFormat="1" ht="12.75" customHeight="1">
      <c r="A215" s="75" t="s">
        <v>83</v>
      </c>
      <c r="B215" s="77" t="s">
        <v>84</v>
      </c>
      <c r="C215" s="77" t="s">
        <v>85</v>
      </c>
      <c r="D215" s="78">
        <v>2018</v>
      </c>
      <c r="E215" s="80">
        <f t="shared" si="59"/>
        <v>3272.3</v>
      </c>
      <c r="F215" s="80">
        <v>0</v>
      </c>
      <c r="G215" s="80">
        <v>82.9</v>
      </c>
      <c r="H215" s="80">
        <v>3189.4</v>
      </c>
      <c r="I215" s="79"/>
      <c r="J215" s="77" t="s">
        <v>23</v>
      </c>
    </row>
    <row r="216" spans="1:10" s="11" customFormat="1" ht="0.75" customHeight="1">
      <c r="A216" s="75"/>
      <c r="B216" s="77"/>
      <c r="C216" s="77"/>
      <c r="D216" s="78"/>
      <c r="E216" s="80"/>
      <c r="F216" s="80"/>
      <c r="G216" s="80"/>
      <c r="H216" s="80"/>
      <c r="I216" s="79"/>
      <c r="J216" s="77"/>
    </row>
    <row r="217" spans="1:10" s="11" customFormat="1" ht="15" customHeight="1">
      <c r="A217" s="75"/>
      <c r="B217" s="77"/>
      <c r="C217" s="77"/>
      <c r="D217" s="30">
        <v>2019</v>
      </c>
      <c r="E217" s="31">
        <f aca="true" t="shared" si="60" ref="E217:E223">F217+G217+H217+I217</f>
        <v>2552.75</v>
      </c>
      <c r="F217" s="31">
        <v>0</v>
      </c>
      <c r="G217" s="31">
        <v>103.4</v>
      </c>
      <c r="H217" s="31">
        <v>2449.35</v>
      </c>
      <c r="I217" s="33"/>
      <c r="J217" s="77"/>
    </row>
    <row r="218" spans="1:10" s="11" customFormat="1" ht="12.75" customHeight="1">
      <c r="A218" s="75"/>
      <c r="B218" s="77"/>
      <c r="C218" s="77"/>
      <c r="D218" s="30">
        <v>2020</v>
      </c>
      <c r="E218" s="31">
        <f t="shared" si="60"/>
        <v>2517.75</v>
      </c>
      <c r="F218" s="31">
        <v>0</v>
      </c>
      <c r="G218" s="31">
        <v>103.4</v>
      </c>
      <c r="H218" s="31">
        <v>2414.35</v>
      </c>
      <c r="I218" s="33"/>
      <c r="J218" s="77"/>
    </row>
    <row r="219" spans="1:10" s="11" customFormat="1" ht="12.75" customHeight="1">
      <c r="A219" s="75"/>
      <c r="B219" s="77"/>
      <c r="C219" s="77"/>
      <c r="D219" s="30">
        <v>2021</v>
      </c>
      <c r="E219" s="31">
        <f t="shared" si="60"/>
        <v>2517.75</v>
      </c>
      <c r="F219" s="31">
        <v>0</v>
      </c>
      <c r="G219" s="31">
        <v>103.4</v>
      </c>
      <c r="H219" s="31">
        <v>2414.35</v>
      </c>
      <c r="I219" s="33"/>
      <c r="J219" s="77"/>
    </row>
    <row r="220" spans="1:10" s="11" customFormat="1" ht="12.75" customHeight="1">
      <c r="A220" s="75"/>
      <c r="B220" s="77"/>
      <c r="C220" s="77"/>
      <c r="D220" s="30">
        <v>2022</v>
      </c>
      <c r="E220" s="31">
        <f t="shared" si="60"/>
        <v>2517.75</v>
      </c>
      <c r="F220" s="31">
        <v>0</v>
      </c>
      <c r="G220" s="31">
        <v>103.4</v>
      </c>
      <c r="H220" s="31">
        <v>2414.35</v>
      </c>
      <c r="I220" s="33"/>
      <c r="J220" s="77"/>
    </row>
    <row r="221" spans="1:10" s="11" customFormat="1" ht="12.75" customHeight="1">
      <c r="A221" s="75"/>
      <c r="B221" s="77"/>
      <c r="C221" s="77"/>
      <c r="D221" s="30" t="s">
        <v>16</v>
      </c>
      <c r="E221" s="31">
        <f t="shared" si="60"/>
        <v>20142</v>
      </c>
      <c r="F221" s="31">
        <v>0</v>
      </c>
      <c r="G221" s="31">
        <f>G220*8</f>
        <v>827.2</v>
      </c>
      <c r="H221" s="31">
        <f>H220*8</f>
        <v>19314.8</v>
      </c>
      <c r="I221" s="33"/>
      <c r="J221" s="77"/>
    </row>
    <row r="222" spans="1:10" s="11" customFormat="1" ht="12.75" customHeight="1">
      <c r="A222" s="75"/>
      <c r="B222" s="77"/>
      <c r="C222" s="77"/>
      <c r="D222" s="34" t="s">
        <v>17</v>
      </c>
      <c r="E222" s="31">
        <f t="shared" si="60"/>
        <v>33520.299999999996</v>
      </c>
      <c r="F222" s="31">
        <v>0</v>
      </c>
      <c r="G222" s="31">
        <f>SUM(G215:G221)</f>
        <v>1323.7</v>
      </c>
      <c r="H222" s="31">
        <f>SUM(H215:H221)</f>
        <v>32196.6</v>
      </c>
      <c r="I222" s="33"/>
      <c r="J222" s="77"/>
    </row>
    <row r="223" spans="1:10" s="11" customFormat="1" ht="12.75" customHeight="1">
      <c r="A223" s="75" t="s">
        <v>86</v>
      </c>
      <c r="B223" s="77" t="s">
        <v>87</v>
      </c>
      <c r="C223" s="77" t="s">
        <v>88</v>
      </c>
      <c r="D223" s="78">
        <v>2018</v>
      </c>
      <c r="E223" s="80">
        <f t="shared" si="60"/>
        <v>722.1</v>
      </c>
      <c r="F223" s="80">
        <v>0</v>
      </c>
      <c r="G223" s="80">
        <v>0</v>
      </c>
      <c r="H223" s="80">
        <v>722.1</v>
      </c>
      <c r="I223" s="79"/>
      <c r="J223" s="77" t="s">
        <v>23</v>
      </c>
    </row>
    <row r="224" spans="1:10" s="11" customFormat="1" ht="12.75" customHeight="1">
      <c r="A224" s="75"/>
      <c r="B224" s="77"/>
      <c r="C224" s="77"/>
      <c r="D224" s="78"/>
      <c r="E224" s="80"/>
      <c r="F224" s="80"/>
      <c r="G224" s="80"/>
      <c r="H224" s="80"/>
      <c r="I224" s="79"/>
      <c r="J224" s="77"/>
    </row>
    <row r="225" spans="1:10" s="11" customFormat="1" ht="12.75" customHeight="1">
      <c r="A225" s="75"/>
      <c r="B225" s="77"/>
      <c r="C225" s="77"/>
      <c r="D225" s="30">
        <v>2019</v>
      </c>
      <c r="E225" s="31">
        <f aca="true" t="shared" si="61" ref="E225:E230">F225+G225+H225+I225</f>
        <v>823.3</v>
      </c>
      <c r="F225" s="31">
        <v>0</v>
      </c>
      <c r="G225" s="31">
        <v>0</v>
      </c>
      <c r="H225" s="31">
        <v>823.3</v>
      </c>
      <c r="I225" s="33"/>
      <c r="J225" s="77"/>
    </row>
    <row r="226" spans="1:10" s="11" customFormat="1" ht="12.75" customHeight="1">
      <c r="A226" s="75"/>
      <c r="B226" s="77"/>
      <c r="C226" s="77"/>
      <c r="D226" s="30">
        <v>2020</v>
      </c>
      <c r="E226" s="31">
        <f t="shared" si="61"/>
        <v>823.3</v>
      </c>
      <c r="F226" s="31">
        <v>0</v>
      </c>
      <c r="G226" s="31">
        <v>0</v>
      </c>
      <c r="H226" s="31">
        <v>823.3</v>
      </c>
      <c r="I226" s="33"/>
      <c r="J226" s="77"/>
    </row>
    <row r="227" spans="1:10" s="11" customFormat="1" ht="12.75" customHeight="1">
      <c r="A227" s="75"/>
      <c r="B227" s="77"/>
      <c r="C227" s="77"/>
      <c r="D227" s="30">
        <v>2021</v>
      </c>
      <c r="E227" s="31">
        <f t="shared" si="61"/>
        <v>823.3</v>
      </c>
      <c r="F227" s="31">
        <v>0</v>
      </c>
      <c r="G227" s="31">
        <v>0</v>
      </c>
      <c r="H227" s="31">
        <v>823.3</v>
      </c>
      <c r="I227" s="33"/>
      <c r="J227" s="77"/>
    </row>
    <row r="228" spans="1:10" s="11" customFormat="1" ht="12.75" customHeight="1">
      <c r="A228" s="75"/>
      <c r="B228" s="77"/>
      <c r="C228" s="77"/>
      <c r="D228" s="30">
        <v>2022</v>
      </c>
      <c r="E228" s="31">
        <f t="shared" si="61"/>
        <v>823.3</v>
      </c>
      <c r="F228" s="31">
        <v>0</v>
      </c>
      <c r="G228" s="31">
        <v>0</v>
      </c>
      <c r="H228" s="31">
        <v>823.3</v>
      </c>
      <c r="I228" s="33"/>
      <c r="J228" s="77"/>
    </row>
    <row r="229" spans="1:10" s="11" customFormat="1" ht="12.75" customHeight="1">
      <c r="A229" s="75"/>
      <c r="B229" s="77"/>
      <c r="C229" s="77"/>
      <c r="D229" s="30" t="s">
        <v>16</v>
      </c>
      <c r="E229" s="31">
        <f t="shared" si="61"/>
        <v>6586.4</v>
      </c>
      <c r="F229" s="31">
        <v>0</v>
      </c>
      <c r="G229" s="31">
        <f>G228*8</f>
        <v>0</v>
      </c>
      <c r="H229" s="31">
        <f>H228*8</f>
        <v>6586.4</v>
      </c>
      <c r="I229" s="33"/>
      <c r="J229" s="77"/>
    </row>
    <row r="230" spans="1:10" s="11" customFormat="1" ht="11.25" customHeight="1">
      <c r="A230" s="75"/>
      <c r="B230" s="77"/>
      <c r="C230" s="77"/>
      <c r="D230" s="34" t="s">
        <v>17</v>
      </c>
      <c r="E230" s="31">
        <f t="shared" si="61"/>
        <v>10601.7</v>
      </c>
      <c r="F230" s="31">
        <v>0</v>
      </c>
      <c r="G230" s="31">
        <f>SUM(G223:G229)</f>
        <v>0</v>
      </c>
      <c r="H230" s="31">
        <f>SUM(H223:H229)</f>
        <v>10601.7</v>
      </c>
      <c r="I230" s="33"/>
      <c r="J230" s="77"/>
    </row>
  </sheetData>
  <sheetProtection selectLockedCells="1" selectUnlockedCells="1"/>
  <mergeCells count="282">
    <mergeCell ref="I223:I224"/>
    <mergeCell ref="J223:J230"/>
    <mergeCell ref="I215:I216"/>
    <mergeCell ref="J215:J222"/>
    <mergeCell ref="A223:A230"/>
    <mergeCell ref="B223:B230"/>
    <mergeCell ref="C223:C230"/>
    <mergeCell ref="D223:D224"/>
    <mergeCell ref="E223:E224"/>
    <mergeCell ref="F223:F224"/>
    <mergeCell ref="G223:G224"/>
    <mergeCell ref="H223:H224"/>
    <mergeCell ref="I207:I208"/>
    <mergeCell ref="J207:J214"/>
    <mergeCell ref="A215:A222"/>
    <mergeCell ref="B215:B222"/>
    <mergeCell ref="C215:C222"/>
    <mergeCell ref="D215:D216"/>
    <mergeCell ref="E215:E216"/>
    <mergeCell ref="F215:F216"/>
    <mergeCell ref="G215:G216"/>
    <mergeCell ref="H215:H216"/>
    <mergeCell ref="I199:I200"/>
    <mergeCell ref="J199:J200"/>
    <mergeCell ref="A207:A214"/>
    <mergeCell ref="B207:B214"/>
    <mergeCell ref="C207:C214"/>
    <mergeCell ref="D207:D208"/>
    <mergeCell ref="E207:E208"/>
    <mergeCell ref="F207:F208"/>
    <mergeCell ref="G207:G208"/>
    <mergeCell ref="H207:H208"/>
    <mergeCell ref="I191:I192"/>
    <mergeCell ref="J191:J198"/>
    <mergeCell ref="A199:A206"/>
    <mergeCell ref="B199:B206"/>
    <mergeCell ref="C199:C206"/>
    <mergeCell ref="D199:D200"/>
    <mergeCell ref="E199:E200"/>
    <mergeCell ref="F199:F200"/>
    <mergeCell ref="G199:G200"/>
    <mergeCell ref="H199:H200"/>
    <mergeCell ref="I183:I184"/>
    <mergeCell ref="J183:J190"/>
    <mergeCell ref="A191:A198"/>
    <mergeCell ref="B191:B198"/>
    <mergeCell ref="C191:C198"/>
    <mergeCell ref="D191:D192"/>
    <mergeCell ref="E191:E192"/>
    <mergeCell ref="F191:F192"/>
    <mergeCell ref="G191:G192"/>
    <mergeCell ref="H191:H192"/>
    <mergeCell ref="I175:I176"/>
    <mergeCell ref="J175:J182"/>
    <mergeCell ref="A183:A190"/>
    <mergeCell ref="B183:B190"/>
    <mergeCell ref="C183:C190"/>
    <mergeCell ref="D183:D184"/>
    <mergeCell ref="E183:E184"/>
    <mergeCell ref="F183:F184"/>
    <mergeCell ref="G183:G184"/>
    <mergeCell ref="H183:H184"/>
    <mergeCell ref="H167:H168"/>
    <mergeCell ref="I167:I168"/>
    <mergeCell ref="A175:A182"/>
    <mergeCell ref="B175:B182"/>
    <mergeCell ref="C175:C182"/>
    <mergeCell ref="D175:D176"/>
    <mergeCell ref="E175:E176"/>
    <mergeCell ref="F175:F176"/>
    <mergeCell ref="G175:G176"/>
    <mergeCell ref="H175:H176"/>
    <mergeCell ref="H159:H160"/>
    <mergeCell ref="I159:I160"/>
    <mergeCell ref="J159:J166"/>
    <mergeCell ref="A167:A174"/>
    <mergeCell ref="B167:B174"/>
    <mergeCell ref="C167:C174"/>
    <mergeCell ref="D167:D168"/>
    <mergeCell ref="E167:E168"/>
    <mergeCell ref="F167:F168"/>
    <mergeCell ref="G167:G168"/>
    <mergeCell ref="H151:H152"/>
    <mergeCell ref="I151:I152"/>
    <mergeCell ref="J151:J158"/>
    <mergeCell ref="A159:A166"/>
    <mergeCell ref="B159:B166"/>
    <mergeCell ref="C159:C166"/>
    <mergeCell ref="D159:D160"/>
    <mergeCell ref="E159:E160"/>
    <mergeCell ref="F159:F160"/>
    <mergeCell ref="G159:G160"/>
    <mergeCell ref="H143:H144"/>
    <mergeCell ref="I143:I144"/>
    <mergeCell ref="J143:J144"/>
    <mergeCell ref="A151:A158"/>
    <mergeCell ref="B151:B158"/>
    <mergeCell ref="C151:C158"/>
    <mergeCell ref="D151:D152"/>
    <mergeCell ref="E151:E152"/>
    <mergeCell ref="F151:F152"/>
    <mergeCell ref="G151:G152"/>
    <mergeCell ref="H135:H136"/>
    <mergeCell ref="I135:I136"/>
    <mergeCell ref="J135:J142"/>
    <mergeCell ref="A143:A150"/>
    <mergeCell ref="B143:B150"/>
    <mergeCell ref="C143:C150"/>
    <mergeCell ref="D143:D144"/>
    <mergeCell ref="E143:E144"/>
    <mergeCell ref="F143:F144"/>
    <mergeCell ref="G143:G144"/>
    <mergeCell ref="H127:H128"/>
    <mergeCell ref="I127:I128"/>
    <mergeCell ref="J127:J134"/>
    <mergeCell ref="A135:A142"/>
    <mergeCell ref="B135:B142"/>
    <mergeCell ref="C135:C142"/>
    <mergeCell ref="D135:D136"/>
    <mergeCell ref="E135:E136"/>
    <mergeCell ref="F135:F136"/>
    <mergeCell ref="G135:G136"/>
    <mergeCell ref="H119:H120"/>
    <mergeCell ref="I119:I120"/>
    <mergeCell ref="J119:J120"/>
    <mergeCell ref="A127:A134"/>
    <mergeCell ref="B127:B134"/>
    <mergeCell ref="C127:C134"/>
    <mergeCell ref="D127:D128"/>
    <mergeCell ref="E127:E128"/>
    <mergeCell ref="F127:F128"/>
    <mergeCell ref="G127:G128"/>
    <mergeCell ref="H111:H112"/>
    <mergeCell ref="I111:I112"/>
    <mergeCell ref="J111:J118"/>
    <mergeCell ref="A119:A126"/>
    <mergeCell ref="B119:B126"/>
    <mergeCell ref="C119:C126"/>
    <mergeCell ref="D119:D120"/>
    <mergeCell ref="E119:E120"/>
    <mergeCell ref="F119:F120"/>
    <mergeCell ref="G119:G120"/>
    <mergeCell ref="G103:G104"/>
    <mergeCell ref="H103:H104"/>
    <mergeCell ref="I103:I104"/>
    <mergeCell ref="A111:A118"/>
    <mergeCell ref="B111:B118"/>
    <mergeCell ref="C111:C118"/>
    <mergeCell ref="D111:D112"/>
    <mergeCell ref="E111:E112"/>
    <mergeCell ref="F111:F112"/>
    <mergeCell ref="G111:G112"/>
    <mergeCell ref="G95:G96"/>
    <mergeCell ref="H95:H96"/>
    <mergeCell ref="I95:I96"/>
    <mergeCell ref="J95:J102"/>
    <mergeCell ref="A103:A110"/>
    <mergeCell ref="B103:B110"/>
    <mergeCell ref="C103:C110"/>
    <mergeCell ref="D103:D104"/>
    <mergeCell ref="E103:E104"/>
    <mergeCell ref="F103:F104"/>
    <mergeCell ref="G87:G88"/>
    <mergeCell ref="H87:H88"/>
    <mergeCell ref="I87:I88"/>
    <mergeCell ref="J87:J94"/>
    <mergeCell ref="A95:A102"/>
    <mergeCell ref="B95:B102"/>
    <mergeCell ref="C95:C102"/>
    <mergeCell ref="D95:D96"/>
    <mergeCell ref="E95:E96"/>
    <mergeCell ref="F95:F96"/>
    <mergeCell ref="G79:G80"/>
    <mergeCell ref="H79:H80"/>
    <mergeCell ref="I79:I80"/>
    <mergeCell ref="J79:J86"/>
    <mergeCell ref="A87:A94"/>
    <mergeCell ref="B87:B94"/>
    <mergeCell ref="C87:C94"/>
    <mergeCell ref="D87:D88"/>
    <mergeCell ref="E87:E88"/>
    <mergeCell ref="F87:F88"/>
    <mergeCell ref="F71:F72"/>
    <mergeCell ref="G71:G72"/>
    <mergeCell ref="H71:H72"/>
    <mergeCell ref="I71:I72"/>
    <mergeCell ref="A79:A86"/>
    <mergeCell ref="B79:B86"/>
    <mergeCell ref="C79:C86"/>
    <mergeCell ref="D79:D80"/>
    <mergeCell ref="E79:E80"/>
    <mergeCell ref="F79:F80"/>
    <mergeCell ref="F63:F64"/>
    <mergeCell ref="G63:G64"/>
    <mergeCell ref="H63:H64"/>
    <mergeCell ref="I63:I64"/>
    <mergeCell ref="J63:J70"/>
    <mergeCell ref="A71:A78"/>
    <mergeCell ref="B71:B78"/>
    <mergeCell ref="C71:C78"/>
    <mergeCell ref="D71:D72"/>
    <mergeCell ref="E71:E72"/>
    <mergeCell ref="F55:F56"/>
    <mergeCell ref="G55:G56"/>
    <mergeCell ref="H55:H56"/>
    <mergeCell ref="I55:I56"/>
    <mergeCell ref="J55:J56"/>
    <mergeCell ref="A63:A70"/>
    <mergeCell ref="B63:B70"/>
    <mergeCell ref="C63:C70"/>
    <mergeCell ref="D63:D64"/>
    <mergeCell ref="E63:E64"/>
    <mergeCell ref="F47:F48"/>
    <mergeCell ref="G47:G48"/>
    <mergeCell ref="H47:H48"/>
    <mergeCell ref="I47:I48"/>
    <mergeCell ref="J47:J54"/>
    <mergeCell ref="A55:A62"/>
    <mergeCell ref="B55:B62"/>
    <mergeCell ref="C55:C62"/>
    <mergeCell ref="D55:D56"/>
    <mergeCell ref="E55:E56"/>
    <mergeCell ref="F39:F40"/>
    <mergeCell ref="G39:G40"/>
    <mergeCell ref="H39:H40"/>
    <mergeCell ref="I39:I40"/>
    <mergeCell ref="J39:J46"/>
    <mergeCell ref="A47:A54"/>
    <mergeCell ref="B47:B54"/>
    <mergeCell ref="C47:C54"/>
    <mergeCell ref="D47:D48"/>
    <mergeCell ref="E47:E48"/>
    <mergeCell ref="F31:F32"/>
    <mergeCell ref="G31:G32"/>
    <mergeCell ref="H31:H32"/>
    <mergeCell ref="I31:I32"/>
    <mergeCell ref="J31:J38"/>
    <mergeCell ref="A39:A46"/>
    <mergeCell ref="B39:B46"/>
    <mergeCell ref="C39:C46"/>
    <mergeCell ref="D39:D40"/>
    <mergeCell ref="E39:E40"/>
    <mergeCell ref="F23:F24"/>
    <mergeCell ref="G23:G24"/>
    <mergeCell ref="H23:H24"/>
    <mergeCell ref="I23:I24"/>
    <mergeCell ref="J23:J30"/>
    <mergeCell ref="A31:A38"/>
    <mergeCell ref="B31:B38"/>
    <mergeCell ref="C31:C38"/>
    <mergeCell ref="D31:D32"/>
    <mergeCell ref="E31:E32"/>
    <mergeCell ref="G15:G16"/>
    <mergeCell ref="H15:H16"/>
    <mergeCell ref="I15:I16"/>
    <mergeCell ref="J15:J16"/>
    <mergeCell ref="L16:AA16"/>
    <mergeCell ref="A23:A30"/>
    <mergeCell ref="B23:B30"/>
    <mergeCell ref="C23:C30"/>
    <mergeCell ref="D23:D24"/>
    <mergeCell ref="E23:E24"/>
    <mergeCell ref="F6:I6"/>
    <mergeCell ref="B8:B14"/>
    <mergeCell ref="C8:C14"/>
    <mergeCell ref="A9:A14"/>
    <mergeCell ref="A15:A22"/>
    <mergeCell ref="B15:B22"/>
    <mergeCell ref="C15:C22"/>
    <mergeCell ref="D15:D16"/>
    <mergeCell ref="E15:E16"/>
    <mergeCell ref="F15:F16"/>
    <mergeCell ref="I1:J1"/>
    <mergeCell ref="A2:J2"/>
    <mergeCell ref="A3:J3"/>
    <mergeCell ref="A5:A7"/>
    <mergeCell ref="B5:B7"/>
    <mergeCell ref="C5:C7"/>
    <mergeCell ref="D5:D7"/>
    <mergeCell ref="E5:I5"/>
    <mergeCell ref="J5:J7"/>
    <mergeCell ref="E6:E7"/>
  </mergeCells>
  <printOptions/>
  <pageMargins left="0.25" right="0.25" top="0.75" bottom="0.75" header="0.5118055555555555" footer="0.5118055555555555"/>
  <pageSetup horizontalDpi="300" verticalDpi="300" orientation="landscape" paperSize="9" scale="7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J79"/>
  <sheetViews>
    <sheetView view="pageBreakPreview" zoomScaleSheetLayoutView="100" zoomScalePageLayoutView="0" workbookViewId="0" topLeftCell="A40">
      <selection activeCell="D48" sqref="D48"/>
    </sheetView>
  </sheetViews>
  <sheetFormatPr defaultColWidth="9.140625" defaultRowHeight="15"/>
  <cols>
    <col min="1" max="1" width="5.421875" style="0" customWidth="1"/>
    <col min="2" max="2" width="24.421875" style="0" customWidth="1"/>
    <col min="3" max="3" width="22.140625" style="0" customWidth="1"/>
    <col min="4" max="4" width="14.00390625" style="0" customWidth="1"/>
  </cols>
  <sheetData>
    <row r="5" spans="1:10" ht="15" customHeight="1">
      <c r="A5" s="55" t="s">
        <v>3</v>
      </c>
      <c r="B5" s="55" t="s">
        <v>4</v>
      </c>
      <c r="C5" s="55" t="s">
        <v>5</v>
      </c>
      <c r="D5" s="55" t="s">
        <v>6</v>
      </c>
      <c r="E5" s="56" t="s">
        <v>7</v>
      </c>
      <c r="F5" s="56"/>
      <c r="G5" s="56"/>
      <c r="H5" s="56"/>
      <c r="I5" s="56"/>
      <c r="J5" s="55" t="s">
        <v>8</v>
      </c>
    </row>
    <row r="6" spans="1:10" ht="15" customHeight="1">
      <c r="A6" s="55"/>
      <c r="B6" s="55"/>
      <c r="C6" s="55"/>
      <c r="D6" s="55"/>
      <c r="E6" s="55" t="s">
        <v>9</v>
      </c>
      <c r="F6" s="57" t="s">
        <v>10</v>
      </c>
      <c r="G6" s="57"/>
      <c r="H6" s="57"/>
      <c r="I6" s="57"/>
      <c r="J6" s="55"/>
    </row>
    <row r="7" spans="1:10" ht="60">
      <c r="A7" s="55"/>
      <c r="B7" s="55"/>
      <c r="C7" s="55"/>
      <c r="D7" s="55"/>
      <c r="E7" s="55"/>
      <c r="F7" s="3" t="s">
        <v>11</v>
      </c>
      <c r="G7" s="2" t="s">
        <v>12</v>
      </c>
      <c r="H7" s="3" t="s">
        <v>13</v>
      </c>
      <c r="I7" s="2" t="s">
        <v>14</v>
      </c>
      <c r="J7" s="55"/>
    </row>
    <row r="8" spans="1:10" s="1" customFormat="1" ht="15" customHeight="1">
      <c r="A8" s="86"/>
      <c r="B8" s="87" t="s">
        <v>89</v>
      </c>
      <c r="C8" s="77" t="s">
        <v>90</v>
      </c>
      <c r="D8" s="49">
        <v>2017</v>
      </c>
      <c r="E8" s="50">
        <f aca="true" t="shared" si="0" ref="E8:E79">F8+G8+H8+I8</f>
        <v>3989.92</v>
      </c>
      <c r="F8" s="51"/>
      <c r="G8" s="51">
        <v>3799.92</v>
      </c>
      <c r="H8" s="51">
        <v>190</v>
      </c>
      <c r="I8" s="51"/>
      <c r="J8" s="88"/>
    </row>
    <row r="9" spans="1:10" s="1" customFormat="1" ht="15">
      <c r="A9" s="86"/>
      <c r="B9" s="87"/>
      <c r="C9" s="77"/>
      <c r="D9" s="49">
        <v>2018</v>
      </c>
      <c r="E9" s="50">
        <f t="shared" si="0"/>
        <v>0</v>
      </c>
      <c r="F9" s="51"/>
      <c r="G9" s="51"/>
      <c r="H9" s="51"/>
      <c r="I9" s="51"/>
      <c r="J9" s="88"/>
    </row>
    <row r="10" spans="1:10" s="1" customFormat="1" ht="15">
      <c r="A10" s="86"/>
      <c r="B10" s="87"/>
      <c r="C10" s="77"/>
      <c r="D10" s="49">
        <v>2019</v>
      </c>
      <c r="E10" s="50">
        <f t="shared" si="0"/>
        <v>0</v>
      </c>
      <c r="F10" s="51"/>
      <c r="G10" s="51"/>
      <c r="H10" s="51"/>
      <c r="I10" s="51"/>
      <c r="J10" s="88"/>
    </row>
    <row r="11" spans="1:10" s="1" customFormat="1" ht="15">
      <c r="A11" s="86"/>
      <c r="B11" s="87"/>
      <c r="C11" s="77"/>
      <c r="D11" s="49">
        <v>2020</v>
      </c>
      <c r="E11" s="50">
        <f t="shared" si="0"/>
        <v>0</v>
      </c>
      <c r="F11" s="51"/>
      <c r="G11" s="51"/>
      <c r="H11" s="51">
        <v>0</v>
      </c>
      <c r="I11" s="51"/>
      <c r="J11" s="88"/>
    </row>
    <row r="12" spans="1:10" s="1" customFormat="1" ht="15">
      <c r="A12" s="86"/>
      <c r="B12" s="87"/>
      <c r="C12" s="77"/>
      <c r="D12" s="49">
        <v>2021</v>
      </c>
      <c r="E12" s="50">
        <f t="shared" si="0"/>
        <v>0</v>
      </c>
      <c r="F12" s="51"/>
      <c r="G12" s="51"/>
      <c r="H12" s="51">
        <v>0</v>
      </c>
      <c r="I12" s="51"/>
      <c r="J12" s="88"/>
    </row>
    <row r="13" spans="1:10" s="1" customFormat="1" ht="15">
      <c r="A13" s="86"/>
      <c r="B13" s="87"/>
      <c r="C13" s="77"/>
      <c r="D13" s="49">
        <v>2022</v>
      </c>
      <c r="E13" s="50">
        <f t="shared" si="0"/>
        <v>0</v>
      </c>
      <c r="F13" s="51"/>
      <c r="G13" s="51"/>
      <c r="H13" s="51">
        <v>0</v>
      </c>
      <c r="I13" s="51"/>
      <c r="J13" s="88"/>
    </row>
    <row r="14" spans="1:10" s="1" customFormat="1" ht="15">
      <c r="A14" s="86"/>
      <c r="B14" s="87"/>
      <c r="C14" s="77"/>
      <c r="D14" s="49" t="s">
        <v>16</v>
      </c>
      <c r="E14" s="50">
        <f t="shared" si="0"/>
        <v>0</v>
      </c>
      <c r="F14" s="51"/>
      <c r="G14" s="51"/>
      <c r="H14" s="51">
        <v>0</v>
      </c>
      <c r="I14" s="51"/>
      <c r="J14" s="88"/>
    </row>
    <row r="15" spans="1:10" s="1" customFormat="1" ht="15">
      <c r="A15" s="86"/>
      <c r="B15" s="87"/>
      <c r="C15" s="77"/>
      <c r="D15" s="52" t="s">
        <v>17</v>
      </c>
      <c r="E15" s="50">
        <f t="shared" si="0"/>
        <v>190</v>
      </c>
      <c r="F15" s="51"/>
      <c r="G15" s="51"/>
      <c r="H15" s="51">
        <f>SUM(H8:H14)</f>
        <v>190</v>
      </c>
      <c r="I15" s="51"/>
      <c r="J15" s="88"/>
    </row>
    <row r="16" spans="1:10" s="1" customFormat="1" ht="15" customHeight="1">
      <c r="A16" s="86"/>
      <c r="B16" s="87" t="s">
        <v>91</v>
      </c>
      <c r="C16" s="77"/>
      <c r="D16" s="49">
        <v>2017</v>
      </c>
      <c r="E16" s="50">
        <f t="shared" si="0"/>
        <v>33099.82</v>
      </c>
      <c r="F16" s="51"/>
      <c r="G16" s="51">
        <v>33099.82</v>
      </c>
      <c r="H16" s="51"/>
      <c r="I16" s="51"/>
      <c r="J16" s="88"/>
    </row>
    <row r="17" spans="1:10" s="1" customFormat="1" ht="15">
      <c r="A17" s="86"/>
      <c r="B17" s="87"/>
      <c r="C17" s="77"/>
      <c r="D17" s="49">
        <v>2018</v>
      </c>
      <c r="E17" s="50">
        <f t="shared" si="0"/>
        <v>0</v>
      </c>
      <c r="F17" s="51"/>
      <c r="G17" s="51"/>
      <c r="H17" s="51"/>
      <c r="I17" s="51"/>
      <c r="J17" s="88"/>
    </row>
    <row r="18" spans="1:10" s="1" customFormat="1" ht="15">
      <c r="A18" s="86"/>
      <c r="B18" s="87"/>
      <c r="C18" s="77"/>
      <c r="D18" s="49">
        <v>2019</v>
      </c>
      <c r="E18" s="50">
        <f t="shared" si="0"/>
        <v>0</v>
      </c>
      <c r="F18" s="51"/>
      <c r="G18" s="51"/>
      <c r="H18" s="51"/>
      <c r="I18" s="51"/>
      <c r="J18" s="88"/>
    </row>
    <row r="19" spans="1:10" s="1" customFormat="1" ht="15">
      <c r="A19" s="86"/>
      <c r="B19" s="87"/>
      <c r="C19" s="77"/>
      <c r="D19" s="49">
        <v>2020</v>
      </c>
      <c r="E19" s="50">
        <f t="shared" si="0"/>
        <v>0</v>
      </c>
      <c r="F19" s="51"/>
      <c r="G19" s="51"/>
      <c r="H19" s="51">
        <v>0</v>
      </c>
      <c r="I19" s="51"/>
      <c r="J19" s="88"/>
    </row>
    <row r="20" spans="1:10" s="1" customFormat="1" ht="15">
      <c r="A20" s="86"/>
      <c r="B20" s="87"/>
      <c r="C20" s="77"/>
      <c r="D20" s="49">
        <v>2021</v>
      </c>
      <c r="E20" s="50">
        <f t="shared" si="0"/>
        <v>0</v>
      </c>
      <c r="F20" s="51"/>
      <c r="G20" s="51"/>
      <c r="H20" s="51">
        <v>0</v>
      </c>
      <c r="I20" s="51"/>
      <c r="J20" s="88"/>
    </row>
    <row r="21" spans="1:10" s="1" customFormat="1" ht="15">
      <c r="A21" s="86"/>
      <c r="B21" s="87"/>
      <c r="C21" s="77"/>
      <c r="D21" s="49">
        <v>2022</v>
      </c>
      <c r="E21" s="50">
        <f t="shared" si="0"/>
        <v>0</v>
      </c>
      <c r="F21" s="51"/>
      <c r="G21" s="51"/>
      <c r="H21" s="51">
        <v>0</v>
      </c>
      <c r="I21" s="51"/>
      <c r="J21" s="88"/>
    </row>
    <row r="22" spans="1:10" s="1" customFormat="1" ht="15">
      <c r="A22" s="86"/>
      <c r="B22" s="87"/>
      <c r="C22" s="77"/>
      <c r="D22" s="49" t="s">
        <v>16</v>
      </c>
      <c r="E22" s="50">
        <f t="shared" si="0"/>
        <v>0</v>
      </c>
      <c r="F22" s="51"/>
      <c r="G22" s="51"/>
      <c r="H22" s="51">
        <v>0</v>
      </c>
      <c r="I22" s="51"/>
      <c r="J22" s="88"/>
    </row>
    <row r="23" spans="1:10" s="1" customFormat="1" ht="15">
      <c r="A23" s="86"/>
      <c r="B23" s="87"/>
      <c r="C23" s="77"/>
      <c r="D23" s="52" t="s">
        <v>17</v>
      </c>
      <c r="E23" s="50">
        <f t="shared" si="0"/>
        <v>0</v>
      </c>
      <c r="F23" s="51"/>
      <c r="G23" s="51"/>
      <c r="H23" s="51">
        <f>SUM(H16:H22)</f>
        <v>0</v>
      </c>
      <c r="I23" s="51"/>
      <c r="J23" s="88"/>
    </row>
    <row r="24" spans="1:10" s="1" customFormat="1" ht="15" customHeight="1">
      <c r="A24" s="86"/>
      <c r="B24" s="87" t="s">
        <v>92</v>
      </c>
      <c r="C24" s="77"/>
      <c r="D24" s="49">
        <v>2017</v>
      </c>
      <c r="E24" s="50">
        <f t="shared" si="0"/>
        <v>44542</v>
      </c>
      <c r="F24" s="51"/>
      <c r="G24" s="51">
        <v>44542</v>
      </c>
      <c r="H24" s="51"/>
      <c r="I24" s="51"/>
      <c r="J24" s="88"/>
    </row>
    <row r="25" spans="1:10" s="1" customFormat="1" ht="15">
      <c r="A25" s="86"/>
      <c r="B25" s="87"/>
      <c r="C25" s="77"/>
      <c r="D25" s="49">
        <v>2018</v>
      </c>
      <c r="E25" s="50">
        <f t="shared" si="0"/>
        <v>0</v>
      </c>
      <c r="F25" s="51"/>
      <c r="G25" s="51"/>
      <c r="H25" s="51"/>
      <c r="I25" s="51"/>
      <c r="J25" s="88"/>
    </row>
    <row r="26" spans="1:10" s="1" customFormat="1" ht="15">
      <c r="A26" s="86"/>
      <c r="B26" s="87"/>
      <c r="C26" s="77"/>
      <c r="D26" s="49">
        <v>2019</v>
      </c>
      <c r="E26" s="50">
        <f t="shared" si="0"/>
        <v>0</v>
      </c>
      <c r="F26" s="51"/>
      <c r="G26" s="51"/>
      <c r="H26" s="51"/>
      <c r="I26" s="51"/>
      <c r="J26" s="88"/>
    </row>
    <row r="27" spans="1:10" s="1" customFormat="1" ht="15">
      <c r="A27" s="86"/>
      <c r="B27" s="87"/>
      <c r="C27" s="77"/>
      <c r="D27" s="49">
        <v>2020</v>
      </c>
      <c r="E27" s="50">
        <f t="shared" si="0"/>
        <v>0</v>
      </c>
      <c r="F27" s="51"/>
      <c r="G27" s="51"/>
      <c r="H27" s="51">
        <v>0</v>
      </c>
      <c r="I27" s="51"/>
      <c r="J27" s="88"/>
    </row>
    <row r="28" spans="1:10" s="1" customFormat="1" ht="15">
      <c r="A28" s="86"/>
      <c r="B28" s="87"/>
      <c r="C28" s="77"/>
      <c r="D28" s="49">
        <v>2021</v>
      </c>
      <c r="E28" s="50">
        <f t="shared" si="0"/>
        <v>0</v>
      </c>
      <c r="F28" s="51"/>
      <c r="G28" s="51"/>
      <c r="H28" s="51">
        <v>0</v>
      </c>
      <c r="I28" s="51"/>
      <c r="J28" s="88"/>
    </row>
    <row r="29" spans="1:10" s="1" customFormat="1" ht="15">
      <c r="A29" s="86"/>
      <c r="B29" s="87"/>
      <c r="C29" s="77"/>
      <c r="D29" s="49">
        <v>2022</v>
      </c>
      <c r="E29" s="50">
        <f t="shared" si="0"/>
        <v>0</v>
      </c>
      <c r="F29" s="51"/>
      <c r="G29" s="51"/>
      <c r="H29" s="51">
        <v>0</v>
      </c>
      <c r="I29" s="51"/>
      <c r="J29" s="88"/>
    </row>
    <row r="30" spans="1:10" s="1" customFormat="1" ht="15">
      <c r="A30" s="86"/>
      <c r="B30" s="87"/>
      <c r="C30" s="77"/>
      <c r="D30" s="49" t="s">
        <v>16</v>
      </c>
      <c r="E30" s="50">
        <f t="shared" si="0"/>
        <v>0</v>
      </c>
      <c r="F30" s="51"/>
      <c r="G30" s="51"/>
      <c r="H30" s="51">
        <v>0</v>
      </c>
      <c r="I30" s="51"/>
      <c r="J30" s="88"/>
    </row>
    <row r="31" spans="1:10" s="1" customFormat="1" ht="15">
      <c r="A31" s="86"/>
      <c r="B31" s="87"/>
      <c r="C31" s="77"/>
      <c r="D31" s="52" t="s">
        <v>17</v>
      </c>
      <c r="E31" s="50">
        <f t="shared" si="0"/>
        <v>0</v>
      </c>
      <c r="F31" s="51"/>
      <c r="G31" s="51"/>
      <c r="H31" s="51">
        <f>SUM(H24:H30)</f>
        <v>0</v>
      </c>
      <c r="I31" s="51"/>
      <c r="J31" s="88"/>
    </row>
    <row r="32" spans="1:10" s="1" customFormat="1" ht="15" customHeight="1">
      <c r="A32" s="86"/>
      <c r="B32" s="87" t="s">
        <v>93</v>
      </c>
      <c r="C32" s="77"/>
      <c r="D32" s="49">
        <v>2017</v>
      </c>
      <c r="E32" s="50">
        <f t="shared" si="0"/>
        <v>39128.37</v>
      </c>
      <c r="F32" s="51"/>
      <c r="G32" s="51">
        <v>39128.37</v>
      </c>
      <c r="H32" s="51"/>
      <c r="I32" s="51"/>
      <c r="J32" s="88"/>
    </row>
    <row r="33" spans="1:10" s="1" customFormat="1" ht="15">
      <c r="A33" s="86"/>
      <c r="B33" s="87"/>
      <c r="C33" s="77"/>
      <c r="D33" s="49">
        <v>2018</v>
      </c>
      <c r="E33" s="50">
        <f t="shared" si="0"/>
        <v>0</v>
      </c>
      <c r="F33" s="51"/>
      <c r="G33" s="51"/>
      <c r="H33" s="51"/>
      <c r="I33" s="51"/>
      <c r="J33" s="88"/>
    </row>
    <row r="34" spans="1:10" s="1" customFormat="1" ht="15">
      <c r="A34" s="86"/>
      <c r="B34" s="87"/>
      <c r="C34" s="77"/>
      <c r="D34" s="49">
        <v>2019</v>
      </c>
      <c r="E34" s="50">
        <f t="shared" si="0"/>
        <v>0</v>
      </c>
      <c r="F34" s="51"/>
      <c r="G34" s="51"/>
      <c r="H34" s="51"/>
      <c r="I34" s="51"/>
      <c r="J34" s="88"/>
    </row>
    <row r="35" spans="1:10" s="1" customFormat="1" ht="15">
      <c r="A35" s="86"/>
      <c r="B35" s="87"/>
      <c r="C35" s="77"/>
      <c r="D35" s="49">
        <v>2020</v>
      </c>
      <c r="E35" s="50">
        <f t="shared" si="0"/>
        <v>0</v>
      </c>
      <c r="F35" s="51"/>
      <c r="G35" s="51"/>
      <c r="H35" s="51">
        <v>0</v>
      </c>
      <c r="I35" s="51"/>
      <c r="J35" s="88"/>
    </row>
    <row r="36" spans="1:10" s="1" customFormat="1" ht="15">
      <c r="A36" s="86"/>
      <c r="B36" s="87"/>
      <c r="C36" s="77"/>
      <c r="D36" s="49">
        <v>2021</v>
      </c>
      <c r="E36" s="50">
        <f t="shared" si="0"/>
        <v>0</v>
      </c>
      <c r="F36" s="51"/>
      <c r="G36" s="51"/>
      <c r="H36" s="51">
        <v>0</v>
      </c>
      <c r="I36" s="51"/>
      <c r="J36" s="88"/>
    </row>
    <row r="37" spans="1:10" s="1" customFormat="1" ht="15">
      <c r="A37" s="86"/>
      <c r="B37" s="87"/>
      <c r="C37" s="77"/>
      <c r="D37" s="49">
        <v>2022</v>
      </c>
      <c r="E37" s="50">
        <f t="shared" si="0"/>
        <v>0</v>
      </c>
      <c r="F37" s="51"/>
      <c r="G37" s="51"/>
      <c r="H37" s="51">
        <v>0</v>
      </c>
      <c r="I37" s="51"/>
      <c r="J37" s="88"/>
    </row>
    <row r="38" spans="1:10" s="1" customFormat="1" ht="15">
      <c r="A38" s="86"/>
      <c r="B38" s="87"/>
      <c r="C38" s="77"/>
      <c r="D38" s="49" t="s">
        <v>16</v>
      </c>
      <c r="E38" s="50">
        <f t="shared" si="0"/>
        <v>0</v>
      </c>
      <c r="F38" s="51"/>
      <c r="G38" s="51"/>
      <c r="H38" s="51">
        <v>0</v>
      </c>
      <c r="I38" s="51"/>
      <c r="J38" s="88"/>
    </row>
    <row r="39" spans="1:10" s="1" customFormat="1" ht="15">
      <c r="A39" s="86"/>
      <c r="B39" s="87"/>
      <c r="C39" s="77"/>
      <c r="D39" s="52" t="s">
        <v>17</v>
      </c>
      <c r="E39" s="50">
        <f t="shared" si="0"/>
        <v>0</v>
      </c>
      <c r="F39" s="51"/>
      <c r="G39" s="51"/>
      <c r="H39" s="51">
        <f>SUM(H32:H38)</f>
        <v>0</v>
      </c>
      <c r="I39" s="51"/>
      <c r="J39" s="88"/>
    </row>
    <row r="40" spans="1:10" s="1" customFormat="1" ht="15" customHeight="1">
      <c r="A40" s="86"/>
      <c r="B40" s="87" t="s">
        <v>94</v>
      </c>
      <c r="C40" s="77"/>
      <c r="D40" s="49">
        <v>2017</v>
      </c>
      <c r="E40" s="50">
        <f t="shared" si="0"/>
        <v>0</v>
      </c>
      <c r="F40" s="51"/>
      <c r="G40" s="51"/>
      <c r="H40" s="51"/>
      <c r="I40" s="51"/>
      <c r="J40" s="88"/>
    </row>
    <row r="41" spans="1:10" s="1" customFormat="1" ht="15">
      <c r="A41" s="86"/>
      <c r="B41" s="87"/>
      <c r="C41" s="77"/>
      <c r="D41" s="49">
        <v>2018</v>
      </c>
      <c r="E41" s="50">
        <f t="shared" si="0"/>
        <v>0</v>
      </c>
      <c r="F41" s="51"/>
      <c r="G41" s="51"/>
      <c r="H41" s="51"/>
      <c r="I41" s="51"/>
      <c r="J41" s="88"/>
    </row>
    <row r="42" spans="1:10" s="1" customFormat="1" ht="15">
      <c r="A42" s="86"/>
      <c r="B42" s="87"/>
      <c r="C42" s="77"/>
      <c r="D42" s="49">
        <v>2019</v>
      </c>
      <c r="E42" s="50">
        <f t="shared" si="0"/>
        <v>0</v>
      </c>
      <c r="F42" s="51"/>
      <c r="G42" s="51"/>
      <c r="H42" s="51"/>
      <c r="I42" s="51"/>
      <c r="J42" s="88"/>
    </row>
    <row r="43" spans="1:10" s="1" customFormat="1" ht="15">
      <c r="A43" s="86"/>
      <c r="B43" s="87"/>
      <c r="C43" s="77"/>
      <c r="D43" s="49">
        <v>2020</v>
      </c>
      <c r="E43" s="50">
        <f t="shared" si="0"/>
        <v>0</v>
      </c>
      <c r="F43" s="51"/>
      <c r="G43" s="51"/>
      <c r="H43" s="51">
        <v>0</v>
      </c>
      <c r="I43" s="51"/>
      <c r="J43" s="88"/>
    </row>
    <row r="44" spans="1:10" s="1" customFormat="1" ht="15">
      <c r="A44" s="86"/>
      <c r="B44" s="87"/>
      <c r="C44" s="77"/>
      <c r="D44" s="49">
        <v>2021</v>
      </c>
      <c r="E44" s="50">
        <f t="shared" si="0"/>
        <v>0</v>
      </c>
      <c r="F44" s="51"/>
      <c r="G44" s="51"/>
      <c r="H44" s="51">
        <v>0</v>
      </c>
      <c r="I44" s="51"/>
      <c r="J44" s="88"/>
    </row>
    <row r="45" spans="1:10" s="1" customFormat="1" ht="15">
      <c r="A45" s="86"/>
      <c r="B45" s="87"/>
      <c r="C45" s="77"/>
      <c r="D45" s="49">
        <v>2022</v>
      </c>
      <c r="E45" s="50">
        <f t="shared" si="0"/>
        <v>0</v>
      </c>
      <c r="F45" s="51"/>
      <c r="G45" s="51"/>
      <c r="H45" s="51">
        <v>0</v>
      </c>
      <c r="I45" s="51"/>
      <c r="J45" s="88"/>
    </row>
    <row r="46" spans="1:10" s="1" customFormat="1" ht="15">
      <c r="A46" s="86"/>
      <c r="B46" s="87"/>
      <c r="C46" s="77"/>
      <c r="D46" s="49" t="s">
        <v>16</v>
      </c>
      <c r="E46" s="50">
        <f t="shared" si="0"/>
        <v>0</v>
      </c>
      <c r="F46" s="51"/>
      <c r="G46" s="51"/>
      <c r="H46" s="51">
        <v>0</v>
      </c>
      <c r="I46" s="51"/>
      <c r="J46" s="88"/>
    </row>
    <row r="47" spans="1:10" s="1" customFormat="1" ht="15">
      <c r="A47" s="86"/>
      <c r="B47" s="87"/>
      <c r="C47" s="77"/>
      <c r="D47" s="52" t="s">
        <v>17</v>
      </c>
      <c r="E47" s="50">
        <f t="shared" si="0"/>
        <v>0</v>
      </c>
      <c r="F47" s="51"/>
      <c r="G47" s="51"/>
      <c r="H47" s="51">
        <f>SUM(H40:H46)</f>
        <v>0</v>
      </c>
      <c r="I47" s="51"/>
      <c r="J47" s="88"/>
    </row>
    <row r="48" spans="1:10" s="1" customFormat="1" ht="15" customHeight="1">
      <c r="A48" s="86"/>
      <c r="B48" s="87" t="s">
        <v>95</v>
      </c>
      <c r="C48" s="77"/>
      <c r="D48" s="49">
        <v>2017</v>
      </c>
      <c r="E48" s="50">
        <f t="shared" si="0"/>
        <v>0</v>
      </c>
      <c r="F48" s="51"/>
      <c r="G48" s="51"/>
      <c r="H48" s="51"/>
      <c r="I48" s="51"/>
      <c r="J48" s="88"/>
    </row>
    <row r="49" spans="1:10" s="1" customFormat="1" ht="15">
      <c r="A49" s="86"/>
      <c r="B49" s="87"/>
      <c r="C49" s="77"/>
      <c r="D49" s="49">
        <v>2018</v>
      </c>
      <c r="E49" s="50">
        <f t="shared" si="0"/>
        <v>0</v>
      </c>
      <c r="F49" s="51"/>
      <c r="G49" s="51"/>
      <c r="H49" s="51"/>
      <c r="I49" s="51"/>
      <c r="J49" s="88"/>
    </row>
    <row r="50" spans="1:10" s="1" customFormat="1" ht="15">
      <c r="A50" s="86"/>
      <c r="B50" s="87"/>
      <c r="C50" s="77"/>
      <c r="D50" s="49">
        <v>2019</v>
      </c>
      <c r="E50" s="50">
        <f t="shared" si="0"/>
        <v>0</v>
      </c>
      <c r="F50" s="51"/>
      <c r="G50" s="51"/>
      <c r="H50" s="51"/>
      <c r="I50" s="51"/>
      <c r="J50" s="88"/>
    </row>
    <row r="51" spans="1:10" s="1" customFormat="1" ht="15">
      <c r="A51" s="86"/>
      <c r="B51" s="87"/>
      <c r="C51" s="77"/>
      <c r="D51" s="49">
        <v>2020</v>
      </c>
      <c r="E51" s="50">
        <f t="shared" si="0"/>
        <v>0</v>
      </c>
      <c r="F51" s="51"/>
      <c r="G51" s="51"/>
      <c r="H51" s="51">
        <v>0</v>
      </c>
      <c r="I51" s="51"/>
      <c r="J51" s="88"/>
    </row>
    <row r="52" spans="1:10" s="1" customFormat="1" ht="15">
      <c r="A52" s="86"/>
      <c r="B52" s="87"/>
      <c r="C52" s="77"/>
      <c r="D52" s="49">
        <v>2021</v>
      </c>
      <c r="E52" s="50">
        <f t="shared" si="0"/>
        <v>0</v>
      </c>
      <c r="F52" s="51"/>
      <c r="G52" s="51"/>
      <c r="H52" s="51">
        <v>0</v>
      </c>
      <c r="I52" s="51"/>
      <c r="J52" s="88"/>
    </row>
    <row r="53" spans="1:10" s="1" customFormat="1" ht="15">
      <c r="A53" s="86"/>
      <c r="B53" s="87"/>
      <c r="C53" s="77"/>
      <c r="D53" s="49">
        <v>2022</v>
      </c>
      <c r="E53" s="50">
        <f t="shared" si="0"/>
        <v>0</v>
      </c>
      <c r="F53" s="51"/>
      <c r="G53" s="51"/>
      <c r="H53" s="51">
        <v>0</v>
      </c>
      <c r="I53" s="51"/>
      <c r="J53" s="88"/>
    </row>
    <row r="54" spans="1:10" s="1" customFormat="1" ht="15">
      <c r="A54" s="86"/>
      <c r="B54" s="87"/>
      <c r="C54" s="77"/>
      <c r="D54" s="49" t="s">
        <v>16</v>
      </c>
      <c r="E54" s="50">
        <f t="shared" si="0"/>
        <v>0</v>
      </c>
      <c r="F54" s="51"/>
      <c r="G54" s="51"/>
      <c r="H54" s="51">
        <v>0</v>
      </c>
      <c r="I54" s="51"/>
      <c r="J54" s="88"/>
    </row>
    <row r="55" spans="1:10" s="1" customFormat="1" ht="15">
      <c r="A55" s="86"/>
      <c r="B55" s="87"/>
      <c r="C55" s="77"/>
      <c r="D55" s="52" t="s">
        <v>17</v>
      </c>
      <c r="E55" s="50">
        <f t="shared" si="0"/>
        <v>0</v>
      </c>
      <c r="F55" s="51"/>
      <c r="G55" s="51"/>
      <c r="H55" s="51">
        <f>SUM(H48:H54)</f>
        <v>0</v>
      </c>
      <c r="I55" s="51"/>
      <c r="J55" s="88"/>
    </row>
    <row r="56" spans="1:10" s="1" customFormat="1" ht="15" customHeight="1">
      <c r="A56" s="86"/>
      <c r="B56" s="87" t="s">
        <v>96</v>
      </c>
      <c r="C56" s="77"/>
      <c r="D56" s="49">
        <v>2017</v>
      </c>
      <c r="E56" s="50">
        <f t="shared" si="0"/>
        <v>0</v>
      </c>
      <c r="F56" s="51"/>
      <c r="G56" s="51"/>
      <c r="H56" s="51"/>
      <c r="I56" s="51"/>
      <c r="J56" s="88"/>
    </row>
    <row r="57" spans="1:10" s="1" customFormat="1" ht="15">
      <c r="A57" s="86"/>
      <c r="B57" s="87"/>
      <c r="C57" s="77"/>
      <c r="D57" s="49">
        <v>2018</v>
      </c>
      <c r="E57" s="50">
        <f t="shared" si="0"/>
        <v>0</v>
      </c>
      <c r="F57" s="51"/>
      <c r="G57" s="51"/>
      <c r="H57" s="51"/>
      <c r="I57" s="51"/>
      <c r="J57" s="88"/>
    </row>
    <row r="58" spans="1:10" s="1" customFormat="1" ht="15">
      <c r="A58" s="86"/>
      <c r="B58" s="87"/>
      <c r="C58" s="77"/>
      <c r="D58" s="49">
        <v>2019</v>
      </c>
      <c r="E58" s="50">
        <f t="shared" si="0"/>
        <v>0</v>
      </c>
      <c r="F58" s="51"/>
      <c r="G58" s="51"/>
      <c r="H58" s="51"/>
      <c r="I58" s="51"/>
      <c r="J58" s="88"/>
    </row>
    <row r="59" spans="1:10" s="1" customFormat="1" ht="15">
      <c r="A59" s="86"/>
      <c r="B59" s="87"/>
      <c r="C59" s="77"/>
      <c r="D59" s="49">
        <v>2020</v>
      </c>
      <c r="E59" s="50">
        <f t="shared" si="0"/>
        <v>0</v>
      </c>
      <c r="F59" s="51"/>
      <c r="G59" s="51"/>
      <c r="H59" s="51">
        <v>0</v>
      </c>
      <c r="I59" s="51"/>
      <c r="J59" s="88"/>
    </row>
    <row r="60" spans="1:10" s="1" customFormat="1" ht="15">
      <c r="A60" s="86"/>
      <c r="B60" s="87"/>
      <c r="C60" s="77"/>
      <c r="D60" s="49">
        <v>2021</v>
      </c>
      <c r="E60" s="50">
        <f t="shared" si="0"/>
        <v>0</v>
      </c>
      <c r="F60" s="51"/>
      <c r="G60" s="51"/>
      <c r="H60" s="51">
        <v>0</v>
      </c>
      <c r="I60" s="51"/>
      <c r="J60" s="88"/>
    </row>
    <row r="61" spans="1:10" s="1" customFormat="1" ht="15">
      <c r="A61" s="86"/>
      <c r="B61" s="87"/>
      <c r="C61" s="77"/>
      <c r="D61" s="49">
        <v>2022</v>
      </c>
      <c r="E61" s="50">
        <f t="shared" si="0"/>
        <v>0</v>
      </c>
      <c r="F61" s="51"/>
      <c r="G61" s="51"/>
      <c r="H61" s="51">
        <v>0</v>
      </c>
      <c r="I61" s="51"/>
      <c r="J61" s="88"/>
    </row>
    <row r="62" spans="1:10" s="1" customFormat="1" ht="15">
      <c r="A62" s="86"/>
      <c r="B62" s="87"/>
      <c r="C62" s="77"/>
      <c r="D62" s="49" t="s">
        <v>16</v>
      </c>
      <c r="E62" s="50">
        <f t="shared" si="0"/>
        <v>0</v>
      </c>
      <c r="F62" s="51"/>
      <c r="G62" s="51"/>
      <c r="H62" s="51">
        <v>0</v>
      </c>
      <c r="I62" s="51"/>
      <c r="J62" s="88"/>
    </row>
    <row r="63" spans="1:10" s="1" customFormat="1" ht="15">
      <c r="A63" s="86"/>
      <c r="B63" s="87"/>
      <c r="C63" s="77"/>
      <c r="D63" s="52" t="s">
        <v>17</v>
      </c>
      <c r="E63" s="50">
        <f t="shared" si="0"/>
        <v>0</v>
      </c>
      <c r="F63" s="51"/>
      <c r="G63" s="51"/>
      <c r="H63" s="51">
        <f>SUM(H56:H62)</f>
        <v>0</v>
      </c>
      <c r="I63" s="51"/>
      <c r="J63" s="88"/>
    </row>
    <row r="64" spans="1:10" s="1" customFormat="1" ht="15" customHeight="1">
      <c r="A64" s="86"/>
      <c r="B64" s="87" t="s">
        <v>97</v>
      </c>
      <c r="C64" s="77"/>
      <c r="D64" s="49">
        <v>2017</v>
      </c>
      <c r="E64" s="50">
        <f t="shared" si="0"/>
        <v>0</v>
      </c>
      <c r="F64" s="51"/>
      <c r="G64" s="51"/>
      <c r="H64" s="51"/>
      <c r="I64" s="51"/>
      <c r="J64" s="88"/>
    </row>
    <row r="65" spans="1:10" s="1" customFormat="1" ht="15">
      <c r="A65" s="86"/>
      <c r="B65" s="87"/>
      <c r="C65" s="77"/>
      <c r="D65" s="49">
        <v>2018</v>
      </c>
      <c r="E65" s="50">
        <f t="shared" si="0"/>
        <v>0</v>
      </c>
      <c r="F65" s="51"/>
      <c r="G65" s="51"/>
      <c r="H65" s="51"/>
      <c r="I65" s="51"/>
      <c r="J65" s="88"/>
    </row>
    <row r="66" spans="1:10" s="1" customFormat="1" ht="15">
      <c r="A66" s="86"/>
      <c r="B66" s="87"/>
      <c r="C66" s="77"/>
      <c r="D66" s="49">
        <v>2019</v>
      </c>
      <c r="E66" s="50">
        <f t="shared" si="0"/>
        <v>0</v>
      </c>
      <c r="F66" s="51"/>
      <c r="G66" s="51"/>
      <c r="H66" s="51"/>
      <c r="I66" s="51"/>
      <c r="J66" s="88"/>
    </row>
    <row r="67" spans="1:10" s="1" customFormat="1" ht="15">
      <c r="A67" s="86"/>
      <c r="B67" s="87"/>
      <c r="C67" s="77"/>
      <c r="D67" s="49">
        <v>2020</v>
      </c>
      <c r="E67" s="50">
        <f t="shared" si="0"/>
        <v>0</v>
      </c>
      <c r="F67" s="51"/>
      <c r="G67" s="51"/>
      <c r="H67" s="51">
        <v>0</v>
      </c>
      <c r="I67" s="51"/>
      <c r="J67" s="88"/>
    </row>
    <row r="68" spans="1:10" s="1" customFormat="1" ht="15">
      <c r="A68" s="86"/>
      <c r="B68" s="87"/>
      <c r="C68" s="77"/>
      <c r="D68" s="49">
        <v>2021</v>
      </c>
      <c r="E68" s="50">
        <f t="shared" si="0"/>
        <v>0</v>
      </c>
      <c r="F68" s="51"/>
      <c r="G68" s="51"/>
      <c r="H68" s="51">
        <v>0</v>
      </c>
      <c r="I68" s="51"/>
      <c r="J68" s="88"/>
    </row>
    <row r="69" spans="1:10" s="1" customFormat="1" ht="15">
      <c r="A69" s="86"/>
      <c r="B69" s="87"/>
      <c r="C69" s="77"/>
      <c r="D69" s="49">
        <v>2022</v>
      </c>
      <c r="E69" s="50">
        <f t="shared" si="0"/>
        <v>0</v>
      </c>
      <c r="F69" s="51"/>
      <c r="G69" s="51"/>
      <c r="H69" s="51">
        <v>0</v>
      </c>
      <c r="I69" s="51"/>
      <c r="J69" s="88"/>
    </row>
    <row r="70" spans="1:10" s="1" customFormat="1" ht="15">
      <c r="A70" s="86"/>
      <c r="B70" s="87"/>
      <c r="C70" s="77"/>
      <c r="D70" s="49" t="s">
        <v>16</v>
      </c>
      <c r="E70" s="50">
        <f t="shared" si="0"/>
        <v>0</v>
      </c>
      <c r="F70" s="51"/>
      <c r="G70" s="51"/>
      <c r="H70" s="51">
        <v>0</v>
      </c>
      <c r="I70" s="51"/>
      <c r="J70" s="88"/>
    </row>
    <row r="71" spans="1:10" s="1" customFormat="1" ht="15">
      <c r="A71" s="86"/>
      <c r="B71" s="87"/>
      <c r="C71" s="77"/>
      <c r="D71" s="52" t="s">
        <v>17</v>
      </c>
      <c r="E71" s="50">
        <f t="shared" si="0"/>
        <v>0</v>
      </c>
      <c r="F71" s="51"/>
      <c r="G71" s="51"/>
      <c r="H71" s="51">
        <f>SUM(H64:H70)</f>
        <v>0</v>
      </c>
      <c r="I71" s="51"/>
      <c r="J71" s="88"/>
    </row>
    <row r="72" spans="1:10" s="1" customFormat="1" ht="15" customHeight="1">
      <c r="A72" s="86"/>
      <c r="B72" s="87" t="s">
        <v>98</v>
      </c>
      <c r="C72" s="77" t="s">
        <v>99</v>
      </c>
      <c r="D72" s="49">
        <v>2017</v>
      </c>
      <c r="E72" s="50">
        <f t="shared" si="0"/>
        <v>127814.82</v>
      </c>
      <c r="F72" s="51"/>
      <c r="G72" s="51">
        <v>127814.82</v>
      </c>
      <c r="H72" s="51"/>
      <c r="I72" s="51"/>
      <c r="J72" s="88"/>
    </row>
    <row r="73" spans="1:10" s="1" customFormat="1" ht="15">
      <c r="A73" s="86"/>
      <c r="B73" s="87"/>
      <c r="C73" s="77"/>
      <c r="D73" s="49">
        <v>2018</v>
      </c>
      <c r="E73" s="50">
        <f t="shared" si="0"/>
        <v>0</v>
      </c>
      <c r="F73" s="51"/>
      <c r="G73" s="51"/>
      <c r="H73" s="51"/>
      <c r="I73" s="51"/>
      <c r="J73" s="88"/>
    </row>
    <row r="74" spans="1:10" s="1" customFormat="1" ht="15">
      <c r="A74" s="86"/>
      <c r="B74" s="87"/>
      <c r="C74" s="77"/>
      <c r="D74" s="49">
        <v>2019</v>
      </c>
      <c r="E74" s="50">
        <f t="shared" si="0"/>
        <v>0</v>
      </c>
      <c r="F74" s="51"/>
      <c r="G74" s="51"/>
      <c r="H74" s="51"/>
      <c r="I74" s="51"/>
      <c r="J74" s="88"/>
    </row>
    <row r="75" spans="1:10" s="1" customFormat="1" ht="15">
      <c r="A75" s="86"/>
      <c r="B75" s="87"/>
      <c r="C75" s="77"/>
      <c r="D75" s="49">
        <v>2020</v>
      </c>
      <c r="E75" s="50">
        <f t="shared" si="0"/>
        <v>0</v>
      </c>
      <c r="F75" s="51"/>
      <c r="G75" s="51"/>
      <c r="H75" s="51">
        <v>0</v>
      </c>
      <c r="I75" s="51"/>
      <c r="J75" s="88"/>
    </row>
    <row r="76" spans="1:10" s="1" customFormat="1" ht="15">
      <c r="A76" s="86"/>
      <c r="B76" s="87"/>
      <c r="C76" s="77"/>
      <c r="D76" s="49">
        <v>2021</v>
      </c>
      <c r="E76" s="50">
        <f t="shared" si="0"/>
        <v>0</v>
      </c>
      <c r="F76" s="51"/>
      <c r="G76" s="51"/>
      <c r="H76" s="51">
        <v>0</v>
      </c>
      <c r="I76" s="51"/>
      <c r="J76" s="88"/>
    </row>
    <row r="77" spans="1:10" s="1" customFormat="1" ht="15">
      <c r="A77" s="86"/>
      <c r="B77" s="87"/>
      <c r="C77" s="77"/>
      <c r="D77" s="49">
        <v>2022</v>
      </c>
      <c r="E77" s="50">
        <f t="shared" si="0"/>
        <v>0</v>
      </c>
      <c r="F77" s="51"/>
      <c r="G77" s="51"/>
      <c r="H77" s="51">
        <v>0</v>
      </c>
      <c r="I77" s="51"/>
      <c r="J77" s="88"/>
    </row>
    <row r="78" spans="1:10" s="1" customFormat="1" ht="15">
      <c r="A78" s="86"/>
      <c r="B78" s="87"/>
      <c r="C78" s="77"/>
      <c r="D78" s="49" t="s">
        <v>16</v>
      </c>
      <c r="E78" s="50">
        <f t="shared" si="0"/>
        <v>0</v>
      </c>
      <c r="F78" s="51"/>
      <c r="G78" s="51"/>
      <c r="H78" s="51">
        <v>0</v>
      </c>
      <c r="I78" s="51"/>
      <c r="J78" s="88"/>
    </row>
    <row r="79" spans="1:10" s="1" customFormat="1" ht="15">
      <c r="A79" s="86"/>
      <c r="B79" s="87"/>
      <c r="C79" s="77"/>
      <c r="D79" s="52" t="s">
        <v>17</v>
      </c>
      <c r="E79" s="50">
        <f t="shared" si="0"/>
        <v>0</v>
      </c>
      <c r="F79" s="51"/>
      <c r="G79" s="51"/>
      <c r="H79" s="51">
        <f>SUM(H72:H78)</f>
        <v>0</v>
      </c>
      <c r="I79" s="51"/>
      <c r="J79" s="88"/>
    </row>
  </sheetData>
  <sheetProtection selectLockedCells="1" selectUnlockedCells="1"/>
  <mergeCells count="44">
    <mergeCell ref="A72:A79"/>
    <mergeCell ref="B72:B79"/>
    <mergeCell ref="C72:C79"/>
    <mergeCell ref="J72:J79"/>
    <mergeCell ref="A56:A63"/>
    <mergeCell ref="B56:B63"/>
    <mergeCell ref="C56:C63"/>
    <mergeCell ref="J56:J63"/>
    <mergeCell ref="A64:A71"/>
    <mergeCell ref="B64:B71"/>
    <mergeCell ref="C64:C71"/>
    <mergeCell ref="J64:J71"/>
    <mergeCell ref="A40:A47"/>
    <mergeCell ref="B40:B47"/>
    <mergeCell ref="C40:C47"/>
    <mergeCell ref="J40:J47"/>
    <mergeCell ref="A48:A55"/>
    <mergeCell ref="B48:B55"/>
    <mergeCell ref="C48:C55"/>
    <mergeCell ref="J48:J55"/>
    <mergeCell ref="A24:A31"/>
    <mergeCell ref="B24:B31"/>
    <mergeCell ref="C24:C31"/>
    <mergeCell ref="J24:J31"/>
    <mergeCell ref="A32:A39"/>
    <mergeCell ref="B32:B39"/>
    <mergeCell ref="C32:C39"/>
    <mergeCell ref="J32:J39"/>
    <mergeCell ref="A8:A15"/>
    <mergeCell ref="B8:B15"/>
    <mergeCell ref="C8:C15"/>
    <mergeCell ref="J8:J15"/>
    <mergeCell ref="A16:A23"/>
    <mergeCell ref="B16:B23"/>
    <mergeCell ref="C16:C23"/>
    <mergeCell ref="J16:J23"/>
    <mergeCell ref="A5:A7"/>
    <mergeCell ref="B5:B7"/>
    <mergeCell ref="C5:C7"/>
    <mergeCell ref="D5:D7"/>
    <mergeCell ref="E5:I5"/>
    <mergeCell ref="J5:J7"/>
    <mergeCell ref="E6:E7"/>
    <mergeCell ref="F6:I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2022-09-21T06:34:42Z</dcterms:modified>
  <cp:category/>
  <cp:version/>
  <cp:contentType/>
  <cp:contentStatus/>
</cp:coreProperties>
</file>